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117"/>
  <workbookPr autoCompressPictures="0"/>
  <bookViews>
    <workbookView xWindow="0" yWindow="0" windowWidth="25600" windowHeight="16060" activeTab="1"/>
  </bookViews>
  <sheets>
    <sheet name="By Number Awds" sheetId="6" r:id="rId1"/>
    <sheet name="Institution, Last" sheetId="4" r:id="rId2"/>
    <sheet name="Jake's Original Data" sheetId="5" r:id="rId3"/>
  </sheets>
  <definedNames>
    <definedName name="_xlnm.Print_Area" localSheetId="1">'Institution, Last'!$A$1:$O$97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96" i="6" l="1"/>
  <c r="N96" i="6"/>
  <c r="J5" i="6"/>
  <c r="J6" i="6"/>
  <c r="J7" i="6"/>
  <c r="J8" i="6"/>
  <c r="J9" i="6"/>
  <c r="J10" i="6"/>
  <c r="J11" i="6"/>
  <c r="J62" i="6"/>
  <c r="J74" i="6"/>
  <c r="J75" i="6"/>
  <c r="J16" i="6"/>
  <c r="J76" i="6"/>
  <c r="J77" i="6"/>
  <c r="J45" i="6"/>
  <c r="J26" i="6"/>
  <c r="J38" i="6"/>
  <c r="J78" i="6"/>
  <c r="J79" i="6"/>
  <c r="J15" i="6"/>
  <c r="J39" i="6"/>
  <c r="J27" i="6"/>
  <c r="J28" i="6"/>
  <c r="J80" i="6"/>
  <c r="J46" i="6"/>
  <c r="J21" i="6"/>
  <c r="J22" i="6"/>
  <c r="J64" i="6"/>
  <c r="J47" i="6"/>
  <c r="J18" i="6"/>
  <c r="J23" i="6"/>
  <c r="J65" i="6"/>
  <c r="J66" i="6"/>
  <c r="J67" i="6"/>
  <c r="J81" i="6"/>
  <c r="J68" i="6"/>
  <c r="J24" i="6"/>
  <c r="J82" i="6"/>
  <c r="J69" i="6"/>
  <c r="J48" i="6"/>
  <c r="J83" i="6"/>
  <c r="J49" i="6"/>
  <c r="J19" i="6"/>
  <c r="J14" i="6"/>
  <c r="J25" i="6"/>
  <c r="J40" i="6"/>
  <c r="J29" i="6"/>
  <c r="J84" i="6"/>
  <c r="J50" i="6"/>
  <c r="J41" i="6"/>
  <c r="J85" i="6"/>
  <c r="J51" i="6"/>
  <c r="J86" i="6"/>
  <c r="J70" i="6"/>
  <c r="J87" i="6"/>
  <c r="J52" i="6"/>
  <c r="J20" i="6"/>
  <c r="J30" i="6"/>
  <c r="J33" i="6"/>
  <c r="J53" i="6"/>
  <c r="J34" i="6"/>
  <c r="J35" i="6"/>
  <c r="J31" i="6"/>
  <c r="J42" i="6"/>
  <c r="J89" i="6"/>
  <c r="J54" i="6"/>
  <c r="J91" i="6"/>
  <c r="J92" i="6"/>
  <c r="J71" i="6"/>
  <c r="J17" i="6"/>
  <c r="J72" i="6"/>
  <c r="J55" i="6"/>
  <c r="J37" i="6"/>
  <c r="J56" i="6"/>
  <c r="J43" i="6"/>
  <c r="J57" i="6"/>
  <c r="J73" i="6"/>
  <c r="J44" i="6"/>
  <c r="J58" i="6"/>
  <c r="J59" i="6"/>
  <c r="J13" i="6"/>
  <c r="J60" i="6"/>
  <c r="J94" i="6"/>
  <c r="J61" i="6"/>
  <c r="J32" i="6"/>
  <c r="J95" i="6"/>
  <c r="K5" i="6"/>
  <c r="L5" i="6"/>
  <c r="K6" i="6"/>
  <c r="L6" i="6"/>
  <c r="K7" i="6"/>
  <c r="L7" i="6"/>
  <c r="K8" i="6"/>
  <c r="L8" i="6"/>
  <c r="K9" i="6"/>
  <c r="L9" i="6"/>
  <c r="K10" i="6"/>
  <c r="L10" i="6"/>
  <c r="K11" i="6"/>
  <c r="L11" i="6"/>
  <c r="K62" i="6"/>
  <c r="L62" i="6"/>
  <c r="K74" i="6"/>
  <c r="L74" i="6"/>
  <c r="K75" i="6"/>
  <c r="L75" i="6"/>
  <c r="K16" i="6"/>
  <c r="L16" i="6"/>
  <c r="K76" i="6"/>
  <c r="L76" i="6"/>
  <c r="K77" i="6"/>
  <c r="L77" i="6"/>
  <c r="K45" i="6"/>
  <c r="L45" i="6"/>
  <c r="K26" i="6"/>
  <c r="L26" i="6"/>
  <c r="K38" i="6"/>
  <c r="L38" i="6"/>
  <c r="K78" i="6"/>
  <c r="L78" i="6"/>
  <c r="K79" i="6"/>
  <c r="L79" i="6"/>
  <c r="K15" i="6"/>
  <c r="L15" i="6"/>
  <c r="K39" i="6"/>
  <c r="L39" i="6"/>
  <c r="K27" i="6"/>
  <c r="L27" i="6"/>
  <c r="K28" i="6"/>
  <c r="L28" i="6"/>
  <c r="K80" i="6"/>
  <c r="L80" i="6"/>
  <c r="K46" i="6"/>
  <c r="L46" i="6"/>
  <c r="K21" i="6"/>
  <c r="L21" i="6"/>
  <c r="K22" i="6"/>
  <c r="L22" i="6"/>
  <c r="K64" i="6"/>
  <c r="L64" i="6"/>
  <c r="K47" i="6"/>
  <c r="L47" i="6"/>
  <c r="K18" i="6"/>
  <c r="L18" i="6"/>
  <c r="K23" i="6"/>
  <c r="L23" i="6"/>
  <c r="K65" i="6"/>
  <c r="L65" i="6"/>
  <c r="K66" i="6"/>
  <c r="L66" i="6"/>
  <c r="K67" i="6"/>
  <c r="L67" i="6"/>
  <c r="K81" i="6"/>
  <c r="L81" i="6"/>
  <c r="K68" i="6"/>
  <c r="L68" i="6"/>
  <c r="K24" i="6"/>
  <c r="L24" i="6"/>
  <c r="K82" i="6"/>
  <c r="L82" i="6"/>
  <c r="K69" i="6"/>
  <c r="L69" i="6"/>
  <c r="K48" i="6"/>
  <c r="L48" i="6"/>
  <c r="K83" i="6"/>
  <c r="L83" i="6"/>
  <c r="K49" i="6"/>
  <c r="L49" i="6"/>
  <c r="K19" i="6"/>
  <c r="L19" i="6"/>
  <c r="K14" i="6"/>
  <c r="L14" i="6"/>
  <c r="K25" i="6"/>
  <c r="L25" i="6"/>
  <c r="K40" i="6"/>
  <c r="L40" i="6"/>
  <c r="K29" i="6"/>
  <c r="L29" i="6"/>
  <c r="K84" i="6"/>
  <c r="L84" i="6"/>
  <c r="K50" i="6"/>
  <c r="L50" i="6"/>
  <c r="K41" i="6"/>
  <c r="L41" i="6"/>
  <c r="K85" i="6"/>
  <c r="L85" i="6"/>
  <c r="K51" i="6"/>
  <c r="L51" i="6"/>
  <c r="K86" i="6"/>
  <c r="L86" i="6"/>
  <c r="K70" i="6"/>
  <c r="L70" i="6"/>
  <c r="K87" i="6"/>
  <c r="L87" i="6"/>
  <c r="K52" i="6"/>
  <c r="L52" i="6"/>
  <c r="K20" i="6"/>
  <c r="L20" i="6"/>
  <c r="K30" i="6"/>
  <c r="L30" i="6"/>
  <c r="K33" i="6"/>
  <c r="L33" i="6"/>
  <c r="K53" i="6"/>
  <c r="L53" i="6"/>
  <c r="K34" i="6"/>
  <c r="L34" i="6"/>
  <c r="K35" i="6"/>
  <c r="L35" i="6"/>
  <c r="K31" i="6"/>
  <c r="L31" i="6"/>
  <c r="K42" i="6"/>
  <c r="L42" i="6"/>
  <c r="K89" i="6"/>
  <c r="L89" i="6"/>
  <c r="K54" i="6"/>
  <c r="L54" i="6"/>
  <c r="K91" i="6"/>
  <c r="L91" i="6"/>
  <c r="K92" i="6"/>
  <c r="L92" i="6"/>
  <c r="K71" i="6"/>
  <c r="L71" i="6"/>
  <c r="K17" i="6"/>
  <c r="L17" i="6"/>
  <c r="K72" i="6"/>
  <c r="L72" i="6"/>
  <c r="K55" i="6"/>
  <c r="L55" i="6"/>
  <c r="K37" i="6"/>
  <c r="L37" i="6"/>
  <c r="K56" i="6"/>
  <c r="L56" i="6"/>
  <c r="K43" i="6"/>
  <c r="L43" i="6"/>
  <c r="K57" i="6"/>
  <c r="L57" i="6"/>
  <c r="K73" i="6"/>
  <c r="L73" i="6"/>
  <c r="K44" i="6"/>
  <c r="L44" i="6"/>
  <c r="K58" i="6"/>
  <c r="L58" i="6"/>
  <c r="K59" i="6"/>
  <c r="L59" i="6"/>
  <c r="K13" i="6"/>
  <c r="L13" i="6"/>
  <c r="K60" i="6"/>
  <c r="L60" i="6"/>
  <c r="K94" i="6"/>
  <c r="L94" i="6"/>
  <c r="K61" i="6"/>
  <c r="L61" i="6"/>
  <c r="K32" i="6"/>
  <c r="L32" i="6"/>
  <c r="L95" i="6"/>
  <c r="J96" i="6"/>
  <c r="F95" i="6"/>
  <c r="H62" i="6"/>
  <c r="H74" i="6"/>
  <c r="H75" i="6"/>
  <c r="H16" i="6"/>
  <c r="H76" i="6"/>
  <c r="H77" i="6"/>
  <c r="H45" i="6"/>
  <c r="H26" i="6"/>
  <c r="H38" i="6"/>
  <c r="H78" i="6"/>
  <c r="H79" i="6"/>
  <c r="H15" i="6"/>
  <c r="H39" i="6"/>
  <c r="H27" i="6"/>
  <c r="H28" i="6"/>
  <c r="H80" i="6"/>
  <c r="H46" i="6"/>
  <c r="H21" i="6"/>
  <c r="H22" i="6"/>
  <c r="H64" i="6"/>
  <c r="H47" i="6"/>
  <c r="H18" i="6"/>
  <c r="H23" i="6"/>
  <c r="H65" i="6"/>
  <c r="H66" i="6"/>
  <c r="H67" i="6"/>
  <c r="H81" i="6"/>
  <c r="H68" i="6"/>
  <c r="H24" i="6"/>
  <c r="H82" i="6"/>
  <c r="H69" i="6"/>
  <c r="H48" i="6"/>
  <c r="H83" i="6"/>
  <c r="H49" i="6"/>
  <c r="H19" i="6"/>
  <c r="H14" i="6"/>
  <c r="H25" i="6"/>
  <c r="H40" i="6"/>
  <c r="H29" i="6"/>
  <c r="H84" i="6"/>
  <c r="H50" i="6"/>
  <c r="H41" i="6"/>
  <c r="H85" i="6"/>
  <c r="H51" i="6"/>
  <c r="H86" i="6"/>
  <c r="H70" i="6"/>
  <c r="H87" i="6"/>
  <c r="H52" i="6"/>
  <c r="H20" i="6"/>
  <c r="H30" i="6"/>
  <c r="H33" i="6"/>
  <c r="H53" i="6"/>
  <c r="H34" i="6"/>
  <c r="H35" i="6"/>
  <c r="H31" i="6"/>
  <c r="H42" i="6"/>
  <c r="H89" i="6"/>
  <c r="H54" i="6"/>
  <c r="H91" i="6"/>
  <c r="H92" i="6"/>
  <c r="H71" i="6"/>
  <c r="H17" i="6"/>
  <c r="H72" i="6"/>
  <c r="H55" i="6"/>
  <c r="H37" i="6"/>
  <c r="H56" i="6"/>
  <c r="H43" i="6"/>
  <c r="H57" i="6"/>
  <c r="H73" i="6"/>
  <c r="H44" i="6"/>
  <c r="H58" i="6"/>
  <c r="H59" i="6"/>
  <c r="H13" i="6"/>
  <c r="H60" i="6"/>
  <c r="H94" i="6"/>
  <c r="H61" i="6"/>
  <c r="H32" i="6"/>
  <c r="H95" i="6"/>
  <c r="F96" i="6"/>
  <c r="B95" i="6"/>
  <c r="D62" i="6"/>
  <c r="D74" i="6"/>
  <c r="D75" i="6"/>
  <c r="D16" i="6"/>
  <c r="D76" i="6"/>
  <c r="D77" i="6"/>
  <c r="D45" i="6"/>
  <c r="D26" i="6"/>
  <c r="D38" i="6"/>
  <c r="D78" i="6"/>
  <c r="D79" i="6"/>
  <c r="D15" i="6"/>
  <c r="D39" i="6"/>
  <c r="D27" i="6"/>
  <c r="D28" i="6"/>
  <c r="D80" i="6"/>
  <c r="D46" i="6"/>
  <c r="D21" i="6"/>
  <c r="D22" i="6"/>
  <c r="D64" i="6"/>
  <c r="D47" i="6"/>
  <c r="D18" i="6"/>
  <c r="D23" i="6"/>
  <c r="D65" i="6"/>
  <c r="D66" i="6"/>
  <c r="D67" i="6"/>
  <c r="D81" i="6"/>
  <c r="D68" i="6"/>
  <c r="D24" i="6"/>
  <c r="D82" i="6"/>
  <c r="D69" i="6"/>
  <c r="D48" i="6"/>
  <c r="D83" i="6"/>
  <c r="D49" i="6"/>
  <c r="D19" i="6"/>
  <c r="D14" i="6"/>
  <c r="D25" i="6"/>
  <c r="D40" i="6"/>
  <c r="D29" i="6"/>
  <c r="D84" i="6"/>
  <c r="D50" i="6"/>
  <c r="D41" i="6"/>
  <c r="D85" i="6"/>
  <c r="D51" i="6"/>
  <c r="D86" i="6"/>
  <c r="D70" i="6"/>
  <c r="D87" i="6"/>
  <c r="D52" i="6"/>
  <c r="D20" i="6"/>
  <c r="D30" i="6"/>
  <c r="D33" i="6"/>
  <c r="D53" i="6"/>
  <c r="D34" i="6"/>
  <c r="D35" i="6"/>
  <c r="D31" i="6"/>
  <c r="D42" i="6"/>
  <c r="D89" i="6"/>
  <c r="D54" i="6"/>
  <c r="D91" i="6"/>
  <c r="D92" i="6"/>
  <c r="D71" i="6"/>
  <c r="D17" i="6"/>
  <c r="D72" i="6"/>
  <c r="D55" i="6"/>
  <c r="D37" i="6"/>
  <c r="D56" i="6"/>
  <c r="D43" i="6"/>
  <c r="D57" i="6"/>
  <c r="D73" i="6"/>
  <c r="D44" i="6"/>
  <c r="D58" i="6"/>
  <c r="D59" i="6"/>
  <c r="D13" i="6"/>
  <c r="D60" i="6"/>
  <c r="D94" i="6"/>
  <c r="D61" i="6"/>
  <c r="D32" i="6"/>
  <c r="D95" i="6"/>
  <c r="B96" i="6"/>
  <c r="K95" i="6"/>
  <c r="G95" i="6"/>
  <c r="C95" i="6"/>
  <c r="M32" i="6"/>
  <c r="I32" i="6"/>
  <c r="E32" i="6"/>
  <c r="M61" i="6"/>
  <c r="E61" i="6"/>
  <c r="M60" i="6"/>
  <c r="I60" i="6"/>
  <c r="E60" i="6"/>
  <c r="M13" i="6"/>
  <c r="I13" i="6"/>
  <c r="E13" i="6"/>
  <c r="M59" i="6"/>
  <c r="I59" i="6"/>
  <c r="E59" i="6"/>
  <c r="M58" i="6"/>
  <c r="I58" i="6"/>
  <c r="E58" i="6"/>
  <c r="M44" i="6"/>
  <c r="I44" i="6"/>
  <c r="E44" i="6"/>
  <c r="M73" i="6"/>
  <c r="I73" i="6"/>
  <c r="E73" i="6"/>
  <c r="M57" i="6"/>
  <c r="I57" i="6"/>
  <c r="E57" i="6"/>
  <c r="M43" i="6"/>
  <c r="I43" i="6"/>
  <c r="E43" i="6"/>
  <c r="M56" i="6"/>
  <c r="I56" i="6"/>
  <c r="E56" i="6"/>
  <c r="M37" i="6"/>
  <c r="I37" i="6"/>
  <c r="E37" i="6"/>
  <c r="M55" i="6"/>
  <c r="I55" i="6"/>
  <c r="E55" i="6"/>
  <c r="M72" i="6"/>
  <c r="I72" i="6"/>
  <c r="M17" i="6"/>
  <c r="I17" i="6"/>
  <c r="E17" i="6"/>
  <c r="M71" i="6"/>
  <c r="I71" i="6"/>
  <c r="E71" i="6"/>
  <c r="M54" i="6"/>
  <c r="E54" i="6"/>
  <c r="M89" i="6"/>
  <c r="I89" i="6"/>
  <c r="M42" i="6"/>
  <c r="I42" i="6"/>
  <c r="E42" i="6"/>
  <c r="M31" i="6"/>
  <c r="I31" i="6"/>
  <c r="E31" i="6"/>
  <c r="M35" i="6"/>
  <c r="I35" i="6"/>
  <c r="E35" i="6"/>
  <c r="M34" i="6"/>
  <c r="I34" i="6"/>
  <c r="E34" i="6"/>
  <c r="M53" i="6"/>
  <c r="I53" i="6"/>
  <c r="E53" i="6"/>
  <c r="M33" i="6"/>
  <c r="I33" i="6"/>
  <c r="E33" i="6"/>
  <c r="M30" i="6"/>
  <c r="I30" i="6"/>
  <c r="E30" i="6"/>
  <c r="M20" i="6"/>
  <c r="I20" i="6"/>
  <c r="E20" i="6"/>
  <c r="M52" i="6"/>
  <c r="I52" i="6"/>
  <c r="M87" i="6"/>
  <c r="I87" i="6"/>
  <c r="M70" i="6"/>
  <c r="I70" i="6"/>
  <c r="E70" i="6"/>
  <c r="M86" i="6"/>
  <c r="E86" i="6"/>
  <c r="M51" i="6"/>
  <c r="I51" i="6"/>
  <c r="E51" i="6"/>
  <c r="M41" i="6"/>
  <c r="E41" i="6"/>
  <c r="M50" i="6"/>
  <c r="I50" i="6"/>
  <c r="E50" i="6"/>
  <c r="M84" i="6"/>
  <c r="I84" i="6"/>
  <c r="E84" i="6"/>
  <c r="M29" i="6"/>
  <c r="I29" i="6"/>
  <c r="E29" i="6"/>
  <c r="M40" i="6"/>
  <c r="I40" i="6"/>
  <c r="E40" i="6"/>
  <c r="M25" i="6"/>
  <c r="I25" i="6"/>
  <c r="E25" i="6"/>
  <c r="M14" i="6"/>
  <c r="I14" i="6"/>
  <c r="E14" i="6"/>
  <c r="M19" i="6"/>
  <c r="I19" i="6"/>
  <c r="E19" i="6"/>
  <c r="M49" i="6"/>
  <c r="I49" i="6"/>
  <c r="E49" i="6"/>
  <c r="M83" i="6"/>
  <c r="I83" i="6"/>
  <c r="E83" i="6"/>
  <c r="M48" i="6"/>
  <c r="I48" i="6"/>
  <c r="E48" i="6"/>
  <c r="M69" i="6"/>
  <c r="E69" i="6"/>
  <c r="M82" i="6"/>
  <c r="I82" i="6"/>
  <c r="E82" i="6"/>
  <c r="M24" i="6"/>
  <c r="I24" i="6"/>
  <c r="E24" i="6"/>
  <c r="M68" i="6"/>
  <c r="I68" i="6"/>
  <c r="E68" i="6"/>
  <c r="M67" i="6"/>
  <c r="I67" i="6"/>
  <c r="E67" i="6"/>
  <c r="M66" i="6"/>
  <c r="I66" i="6"/>
  <c r="E66" i="6"/>
  <c r="M65" i="6"/>
  <c r="I65" i="6"/>
  <c r="E65" i="6"/>
  <c r="M23" i="6"/>
  <c r="I23" i="6"/>
  <c r="E23" i="6"/>
  <c r="M18" i="6"/>
  <c r="I18" i="6"/>
  <c r="E18" i="6"/>
  <c r="M47" i="6"/>
  <c r="I47" i="6"/>
  <c r="E47" i="6"/>
  <c r="M64" i="6"/>
  <c r="I64" i="6"/>
  <c r="E64" i="6"/>
  <c r="M22" i="6"/>
  <c r="I22" i="6"/>
  <c r="E22" i="6"/>
  <c r="M21" i="6"/>
  <c r="I21" i="6"/>
  <c r="E21" i="6"/>
  <c r="M46" i="6"/>
  <c r="E46" i="6"/>
  <c r="M28" i="6"/>
  <c r="I28" i="6"/>
  <c r="E28" i="6"/>
  <c r="M27" i="6"/>
  <c r="I27" i="6"/>
  <c r="E27" i="6"/>
  <c r="M39" i="6"/>
  <c r="I39" i="6"/>
  <c r="E39" i="6"/>
  <c r="M15" i="6"/>
  <c r="I15" i="6"/>
  <c r="E15" i="6"/>
  <c r="M79" i="6"/>
  <c r="I79" i="6"/>
  <c r="M38" i="6"/>
  <c r="I38" i="6"/>
  <c r="E38" i="6"/>
  <c r="M26" i="6"/>
  <c r="I26" i="6"/>
  <c r="E26" i="6"/>
  <c r="M45" i="6"/>
  <c r="I45" i="6"/>
  <c r="E45" i="6"/>
  <c r="M76" i="6"/>
  <c r="I76" i="6"/>
  <c r="E76" i="6"/>
  <c r="M16" i="6"/>
  <c r="I16" i="6"/>
  <c r="E16" i="6"/>
  <c r="M75" i="6"/>
  <c r="I75" i="6"/>
  <c r="E75" i="6"/>
  <c r="M74" i="6"/>
  <c r="E74" i="6"/>
  <c r="M62" i="6"/>
  <c r="I62" i="6"/>
  <c r="E62" i="6"/>
  <c r="M11" i="6"/>
  <c r="H11" i="6"/>
  <c r="I11" i="6"/>
  <c r="D11" i="6"/>
  <c r="H10" i="6"/>
  <c r="D10" i="6"/>
  <c r="M9" i="6"/>
  <c r="H9" i="6"/>
  <c r="I9" i="6"/>
  <c r="D9" i="6"/>
  <c r="M8" i="6"/>
  <c r="H8" i="6"/>
  <c r="I8" i="6"/>
  <c r="D8" i="6"/>
  <c r="E8" i="6"/>
  <c r="H7" i="6"/>
  <c r="D7" i="6"/>
  <c r="M6" i="6"/>
  <c r="H6" i="6"/>
  <c r="I6" i="6"/>
  <c r="D6" i="6"/>
  <c r="E6" i="6"/>
  <c r="H5" i="6"/>
  <c r="D5" i="6"/>
  <c r="O92" i="4"/>
  <c r="N92" i="4"/>
  <c r="G91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3" i="4"/>
  <c r="H64" i="4"/>
  <c r="H65" i="4"/>
  <c r="H66" i="4"/>
  <c r="H67" i="4"/>
  <c r="H68" i="4"/>
  <c r="H70" i="4"/>
  <c r="H71" i="4"/>
  <c r="H72" i="4"/>
  <c r="H73" i="4"/>
  <c r="H75" i="4"/>
  <c r="H76" i="4"/>
  <c r="H77" i="4"/>
  <c r="H78" i="4"/>
  <c r="H79" i="4"/>
  <c r="H80" i="4"/>
  <c r="H81" i="4"/>
  <c r="H82" i="4"/>
  <c r="H83" i="4"/>
  <c r="H84" i="4"/>
  <c r="H85" i="4"/>
  <c r="H87" i="4"/>
  <c r="H88" i="4"/>
  <c r="H89" i="4"/>
  <c r="H90" i="4"/>
  <c r="H91" i="4"/>
  <c r="F91" i="4"/>
  <c r="C91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3" i="4"/>
  <c r="D64" i="4"/>
  <c r="D65" i="4"/>
  <c r="D66" i="4"/>
  <c r="D67" i="4"/>
  <c r="D68" i="4"/>
  <c r="D70" i="4"/>
  <c r="D71" i="4"/>
  <c r="D72" i="4"/>
  <c r="D73" i="4"/>
  <c r="D75" i="4"/>
  <c r="D76" i="4"/>
  <c r="D77" i="4"/>
  <c r="D78" i="4"/>
  <c r="D79" i="4"/>
  <c r="D80" i="4"/>
  <c r="D81" i="4"/>
  <c r="D82" i="4"/>
  <c r="D83" i="4"/>
  <c r="D84" i="4"/>
  <c r="D85" i="4"/>
  <c r="D87" i="4"/>
  <c r="D88" i="4"/>
  <c r="D89" i="4"/>
  <c r="D90" i="4"/>
  <c r="D91" i="4"/>
  <c r="B91" i="4"/>
  <c r="J10" i="4"/>
  <c r="K10" i="4"/>
  <c r="L10" i="4"/>
  <c r="M10" i="4"/>
  <c r="J11" i="4"/>
  <c r="K11" i="4"/>
  <c r="L11" i="4"/>
  <c r="M11" i="4"/>
  <c r="J12" i="4"/>
  <c r="K12" i="4"/>
  <c r="L12" i="4"/>
  <c r="M12" i="4"/>
  <c r="J13" i="4"/>
  <c r="K13" i="4"/>
  <c r="L13" i="4"/>
  <c r="M13" i="4"/>
  <c r="J15" i="4"/>
  <c r="K15" i="4"/>
  <c r="L15" i="4"/>
  <c r="M15" i="4"/>
  <c r="J16" i="4"/>
  <c r="K16" i="4"/>
  <c r="L16" i="4"/>
  <c r="M16" i="4"/>
  <c r="J17" i="4"/>
  <c r="K17" i="4"/>
  <c r="L17" i="4"/>
  <c r="M17" i="4"/>
  <c r="J19" i="4"/>
  <c r="K19" i="4"/>
  <c r="L19" i="4"/>
  <c r="M19" i="4"/>
  <c r="J20" i="4"/>
  <c r="K20" i="4"/>
  <c r="L20" i="4"/>
  <c r="M20" i="4"/>
  <c r="J5" i="4"/>
  <c r="K5" i="4"/>
  <c r="L5" i="4"/>
  <c r="M5" i="4"/>
  <c r="J21" i="4"/>
  <c r="K21" i="4"/>
  <c r="L21" i="4"/>
  <c r="M21" i="4"/>
  <c r="J22" i="4"/>
  <c r="K22" i="4"/>
  <c r="L22" i="4"/>
  <c r="M22" i="4"/>
  <c r="J23" i="4"/>
  <c r="K23" i="4"/>
  <c r="L23" i="4"/>
  <c r="M23" i="4"/>
  <c r="J6" i="4"/>
  <c r="K6" i="4"/>
  <c r="L6" i="4"/>
  <c r="M6" i="4"/>
  <c r="J25" i="4"/>
  <c r="K25" i="4"/>
  <c r="L25" i="4"/>
  <c r="M25" i="4"/>
  <c r="J26" i="4"/>
  <c r="K26" i="4"/>
  <c r="L26" i="4"/>
  <c r="M26" i="4"/>
  <c r="J28" i="4"/>
  <c r="K28" i="4"/>
  <c r="L28" i="4"/>
  <c r="M28" i="4"/>
  <c r="J29" i="4"/>
  <c r="K29" i="4"/>
  <c r="L29" i="4"/>
  <c r="M29" i="4"/>
  <c r="J30" i="4"/>
  <c r="K30" i="4"/>
  <c r="L30" i="4"/>
  <c r="M30" i="4"/>
  <c r="J31" i="4"/>
  <c r="K31" i="4"/>
  <c r="L31" i="4"/>
  <c r="M31" i="4"/>
  <c r="J32" i="4"/>
  <c r="K32" i="4"/>
  <c r="L32" i="4"/>
  <c r="M32" i="4"/>
  <c r="J33" i="4"/>
  <c r="K33" i="4"/>
  <c r="L33" i="4"/>
  <c r="M33" i="4"/>
  <c r="J34" i="4"/>
  <c r="K34" i="4"/>
  <c r="L34" i="4"/>
  <c r="M34" i="4"/>
  <c r="J35" i="4"/>
  <c r="K35" i="4"/>
  <c r="L35" i="4"/>
  <c r="M35" i="4"/>
  <c r="J37" i="4"/>
  <c r="K37" i="4"/>
  <c r="L37" i="4"/>
  <c r="M37" i="4"/>
  <c r="J38" i="4"/>
  <c r="K38" i="4"/>
  <c r="L38" i="4"/>
  <c r="M38" i="4"/>
  <c r="J39" i="4"/>
  <c r="K39" i="4"/>
  <c r="L39" i="4"/>
  <c r="M39" i="4"/>
  <c r="J40" i="4"/>
  <c r="K40" i="4"/>
  <c r="L40" i="4"/>
  <c r="M40" i="4"/>
  <c r="J41" i="4"/>
  <c r="K41" i="4"/>
  <c r="L41" i="4"/>
  <c r="M41" i="4"/>
  <c r="J42" i="4"/>
  <c r="K42" i="4"/>
  <c r="L42" i="4"/>
  <c r="M42" i="4"/>
  <c r="J43" i="4"/>
  <c r="K43" i="4"/>
  <c r="L43" i="4"/>
  <c r="M43" i="4"/>
  <c r="J44" i="4"/>
  <c r="K44" i="4"/>
  <c r="L44" i="4"/>
  <c r="M44" i="4"/>
  <c r="J45" i="4"/>
  <c r="K45" i="4"/>
  <c r="L45" i="4"/>
  <c r="M45" i="4"/>
  <c r="J46" i="4"/>
  <c r="K46" i="4"/>
  <c r="L46" i="4"/>
  <c r="M46" i="4"/>
  <c r="J47" i="4"/>
  <c r="K47" i="4"/>
  <c r="L47" i="4"/>
  <c r="M47" i="4"/>
  <c r="J48" i="4"/>
  <c r="K48" i="4"/>
  <c r="L48" i="4"/>
  <c r="M48" i="4"/>
  <c r="J49" i="4"/>
  <c r="K49" i="4"/>
  <c r="L49" i="4"/>
  <c r="M49" i="4"/>
  <c r="J50" i="4"/>
  <c r="K50" i="4"/>
  <c r="L50" i="4"/>
  <c r="M50" i="4"/>
  <c r="J51" i="4"/>
  <c r="K51" i="4"/>
  <c r="L51" i="4"/>
  <c r="M51" i="4"/>
  <c r="J53" i="4"/>
  <c r="K53" i="4"/>
  <c r="L53" i="4"/>
  <c r="M53" i="4"/>
  <c r="J54" i="4"/>
  <c r="K54" i="4"/>
  <c r="L54" i="4"/>
  <c r="M54" i="4"/>
  <c r="J55" i="4"/>
  <c r="K55" i="4"/>
  <c r="L55" i="4"/>
  <c r="M55" i="4"/>
  <c r="J56" i="4"/>
  <c r="K56" i="4"/>
  <c r="L56" i="4"/>
  <c r="M56" i="4"/>
  <c r="J57" i="4"/>
  <c r="K57" i="4"/>
  <c r="L57" i="4"/>
  <c r="M57" i="4"/>
  <c r="J58" i="4"/>
  <c r="K58" i="4"/>
  <c r="L58" i="4"/>
  <c r="M58" i="4"/>
  <c r="J59" i="4"/>
  <c r="K59" i="4"/>
  <c r="L59" i="4"/>
  <c r="M59" i="4"/>
  <c r="J60" i="4"/>
  <c r="K60" i="4"/>
  <c r="L60" i="4"/>
  <c r="M60" i="4"/>
  <c r="J61" i="4"/>
  <c r="K61" i="4"/>
  <c r="L61" i="4"/>
  <c r="M61" i="4"/>
  <c r="J63" i="4"/>
  <c r="K63" i="4"/>
  <c r="L63" i="4"/>
  <c r="M63" i="4"/>
  <c r="J64" i="4"/>
  <c r="K64" i="4"/>
  <c r="L64" i="4"/>
  <c r="M64" i="4"/>
  <c r="J65" i="4"/>
  <c r="K65" i="4"/>
  <c r="L65" i="4"/>
  <c r="M65" i="4"/>
  <c r="J66" i="4"/>
  <c r="K66" i="4"/>
  <c r="L66" i="4"/>
  <c r="M66" i="4"/>
  <c r="J67" i="4"/>
  <c r="K67" i="4"/>
  <c r="L67" i="4"/>
  <c r="M67" i="4"/>
  <c r="J68" i="4"/>
  <c r="K68" i="4"/>
  <c r="L68" i="4"/>
  <c r="M68" i="4"/>
  <c r="J72" i="4"/>
  <c r="K72" i="4"/>
  <c r="L72" i="4"/>
  <c r="M72" i="4"/>
  <c r="J73" i="4"/>
  <c r="K73" i="4"/>
  <c r="L73" i="4"/>
  <c r="M73" i="4"/>
  <c r="J75" i="4"/>
  <c r="K75" i="4"/>
  <c r="L75" i="4"/>
  <c r="M75" i="4"/>
  <c r="J76" i="4"/>
  <c r="K76" i="4"/>
  <c r="L76" i="4"/>
  <c r="M76" i="4"/>
  <c r="J77" i="4"/>
  <c r="K77" i="4"/>
  <c r="L77" i="4"/>
  <c r="M77" i="4"/>
  <c r="J78" i="4"/>
  <c r="K78" i="4"/>
  <c r="L78" i="4"/>
  <c r="M78" i="4"/>
  <c r="J79" i="4"/>
  <c r="K79" i="4"/>
  <c r="L79" i="4"/>
  <c r="M79" i="4"/>
  <c r="J80" i="4"/>
  <c r="K80" i="4"/>
  <c r="L80" i="4"/>
  <c r="M80" i="4"/>
  <c r="J81" i="4"/>
  <c r="K81" i="4"/>
  <c r="L81" i="4"/>
  <c r="M81" i="4"/>
  <c r="J82" i="4"/>
  <c r="K82" i="4"/>
  <c r="L82" i="4"/>
  <c r="M82" i="4"/>
  <c r="J83" i="4"/>
  <c r="K83" i="4"/>
  <c r="L83" i="4"/>
  <c r="M83" i="4"/>
  <c r="J84" i="4"/>
  <c r="K84" i="4"/>
  <c r="L84" i="4"/>
  <c r="M84" i="4"/>
  <c r="J85" i="4"/>
  <c r="K85" i="4"/>
  <c r="L85" i="4"/>
  <c r="M85" i="4"/>
  <c r="J8" i="4"/>
  <c r="K8" i="4"/>
  <c r="L8" i="4"/>
  <c r="M8" i="4"/>
  <c r="J87" i="4"/>
  <c r="K87" i="4"/>
  <c r="L87" i="4"/>
  <c r="M87" i="4"/>
  <c r="J89" i="4"/>
  <c r="K89" i="4"/>
  <c r="L89" i="4"/>
  <c r="M89" i="4"/>
  <c r="J90" i="4"/>
  <c r="K90" i="4"/>
  <c r="L90" i="4"/>
  <c r="M90" i="4"/>
  <c r="J9" i="4"/>
  <c r="K9" i="4"/>
  <c r="L9" i="4"/>
  <c r="M9" i="4"/>
  <c r="E10" i="4"/>
  <c r="E11" i="4"/>
  <c r="E12" i="4"/>
  <c r="E13" i="4"/>
  <c r="E15" i="4"/>
  <c r="E16" i="4"/>
  <c r="E17" i="4"/>
  <c r="E20" i="4"/>
  <c r="D5" i="4"/>
  <c r="E5" i="4"/>
  <c r="E21" i="4"/>
  <c r="E22" i="4"/>
  <c r="E23" i="4"/>
  <c r="E25" i="4"/>
  <c r="E26" i="4"/>
  <c r="E28" i="4"/>
  <c r="E29" i="4"/>
  <c r="E30" i="4"/>
  <c r="E31" i="4"/>
  <c r="E32" i="4"/>
  <c r="E33" i="4"/>
  <c r="E34" i="4"/>
  <c r="E35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3" i="4"/>
  <c r="E54" i="4"/>
  <c r="E55" i="4"/>
  <c r="E58" i="4"/>
  <c r="E59" i="4"/>
  <c r="E60" i="4"/>
  <c r="E61" i="4"/>
  <c r="E63" i="4"/>
  <c r="E64" i="4"/>
  <c r="E65" i="4"/>
  <c r="E66" i="4"/>
  <c r="E68" i="4"/>
  <c r="E72" i="4"/>
  <c r="E73" i="4"/>
  <c r="E76" i="4"/>
  <c r="E77" i="4"/>
  <c r="E78" i="4"/>
  <c r="E79" i="4"/>
  <c r="E80" i="4"/>
  <c r="E81" i="4"/>
  <c r="E82" i="4"/>
  <c r="E83" i="4"/>
  <c r="E84" i="4"/>
  <c r="E85" i="4"/>
  <c r="E87" i="4"/>
  <c r="E89" i="4"/>
  <c r="E90" i="4"/>
  <c r="J14" i="4"/>
  <c r="K14" i="4"/>
  <c r="L14" i="4"/>
  <c r="J18" i="4"/>
  <c r="K18" i="4"/>
  <c r="L18" i="4"/>
  <c r="J24" i="4"/>
  <c r="K24" i="4"/>
  <c r="L24" i="4"/>
  <c r="J7" i="4"/>
  <c r="K7" i="4"/>
  <c r="L7" i="4"/>
  <c r="J36" i="4"/>
  <c r="K36" i="4"/>
  <c r="L36" i="4"/>
  <c r="J52" i="4"/>
  <c r="K52" i="4"/>
  <c r="L52" i="4"/>
  <c r="J70" i="4"/>
  <c r="K70" i="4"/>
  <c r="L70" i="4"/>
  <c r="J71" i="4"/>
  <c r="K71" i="4"/>
  <c r="L71" i="4"/>
  <c r="J88" i="4"/>
  <c r="K88" i="4"/>
  <c r="L88" i="4"/>
  <c r="K91" i="4"/>
  <c r="L91" i="4"/>
  <c r="J91" i="4"/>
  <c r="J92" i="4"/>
  <c r="H5" i="4"/>
  <c r="H6" i="4"/>
  <c r="H7" i="4"/>
  <c r="H8" i="4"/>
  <c r="F92" i="4"/>
  <c r="D6" i="4"/>
  <c r="D7" i="4"/>
  <c r="D8" i="4"/>
  <c r="B92" i="4"/>
  <c r="I8" i="4"/>
  <c r="I75" i="4"/>
  <c r="I67" i="4"/>
  <c r="I61" i="4"/>
  <c r="I57" i="4"/>
  <c r="I56" i="4"/>
  <c r="I55" i="4"/>
  <c r="I49" i="4"/>
  <c r="I43" i="4"/>
  <c r="I42" i="4"/>
  <c r="I39" i="4"/>
  <c r="I37" i="4"/>
  <c r="I34" i="4"/>
  <c r="I33" i="4"/>
  <c r="I6" i="4"/>
  <c r="I19" i="4"/>
  <c r="I13" i="4"/>
  <c r="I87" i="4"/>
  <c r="I81" i="4"/>
  <c r="I76" i="4"/>
  <c r="I72" i="4"/>
  <c r="I64" i="4"/>
  <c r="I35" i="4"/>
  <c r="I29" i="4"/>
  <c r="I5" i="4"/>
  <c r="I15" i="4"/>
  <c r="I9" i="4"/>
  <c r="E9" i="4"/>
  <c r="I84" i="4"/>
  <c r="I83" i="4"/>
  <c r="I80" i="4"/>
  <c r="I78" i="4"/>
  <c r="I53" i="4"/>
  <c r="I50" i="4"/>
  <c r="I47" i="4"/>
  <c r="I41" i="4"/>
  <c r="I30" i="4"/>
  <c r="I82" i="4"/>
  <c r="I79" i="4"/>
  <c r="I66" i="4"/>
  <c r="I32" i="4"/>
  <c r="I28" i="4"/>
  <c r="I22" i="4"/>
  <c r="I21" i="4"/>
  <c r="I17" i="4"/>
  <c r="I90" i="4"/>
  <c r="I77" i="4"/>
  <c r="I63" i="4"/>
  <c r="I60" i="4"/>
  <c r="I59" i="4"/>
  <c r="I46" i="4"/>
  <c r="I38" i="4"/>
  <c r="I23" i="4"/>
  <c r="I65" i="4"/>
  <c r="I48" i="4"/>
  <c r="I26" i="4"/>
  <c r="I16" i="4"/>
  <c r="I73" i="4"/>
  <c r="I58" i="4"/>
  <c r="I44" i="4"/>
  <c r="I31" i="4"/>
  <c r="I12" i="4"/>
  <c r="I45" i="4"/>
  <c r="I20" i="4"/>
  <c r="I85" i="4"/>
</calcChain>
</file>

<file path=xl/sharedStrings.xml><?xml version="1.0" encoding="utf-8"?>
<sst xmlns="http://schemas.openxmlformats.org/spreadsheetml/2006/main" count="351" uniqueCount="125">
  <si>
    <t>Albion College</t>
  </si>
  <si>
    <t>College of Wooster</t>
  </si>
  <si>
    <t>Awards</t>
  </si>
  <si>
    <t>Total</t>
  </si>
  <si>
    <t>Success rate</t>
  </si>
  <si>
    <t>Notes</t>
  </si>
  <si>
    <t>Not PUI</t>
  </si>
  <si>
    <t>Mislabeled in original dataset</t>
  </si>
  <si>
    <t>?</t>
  </si>
  <si>
    <t>Endowment (2010)</t>
  </si>
  <si>
    <t>Average Endowment 2010 (all)</t>
  </si>
  <si>
    <t>Agnes Scott College</t>
  </si>
  <si>
    <t>Austin College</t>
  </si>
  <si>
    <t>Bard College</t>
  </si>
  <si>
    <t>Berea College</t>
  </si>
  <si>
    <t>Clark University</t>
  </si>
  <si>
    <t>Coe College</t>
  </si>
  <si>
    <t>Colby College</t>
  </si>
  <si>
    <t>Connecticut College</t>
  </si>
  <si>
    <t>Dickinson College</t>
  </si>
  <si>
    <t>Drew University</t>
  </si>
  <si>
    <t>Eckerd College</t>
  </si>
  <si>
    <t>Furman University</t>
  </si>
  <si>
    <t>Gettysburg College</t>
  </si>
  <si>
    <t>Gustavus Adolphus College</t>
  </si>
  <si>
    <t>Knox College</t>
  </si>
  <si>
    <t>Lake Forest College</t>
  </si>
  <si>
    <t>Lawrence University</t>
  </si>
  <si>
    <t>Mills College</t>
  </si>
  <si>
    <t>Randolph-Macon College</t>
  </si>
  <si>
    <t>Rhodes College</t>
  </si>
  <si>
    <t>Rollins College</t>
  </si>
  <si>
    <t>Sarah Lawrence College</t>
  </si>
  <si>
    <t>Sewanee - U of South</t>
  </si>
  <si>
    <t>Simmons College</t>
  </si>
  <si>
    <t>Skidmore College</t>
  </si>
  <si>
    <t>St. Lawrence University</t>
  </si>
  <si>
    <t>Trinity University</t>
  </si>
  <si>
    <t>Washington and Lee University</t>
  </si>
  <si>
    <t>Whittier College</t>
  </si>
  <si>
    <t>Willamette University</t>
  </si>
  <si>
    <t>Augustana College (IL)</t>
  </si>
  <si>
    <t>Wheaton College (MA)</t>
  </si>
  <si>
    <t>Claremont McKenna College</t>
  </si>
  <si>
    <t>Morehouse College</t>
  </si>
  <si>
    <t>Spelman College</t>
  </si>
  <si>
    <t>Pitzer College</t>
  </si>
  <si>
    <t>Scripps College</t>
  </si>
  <si>
    <t>College of St. Benedict</t>
  </si>
  <si>
    <t>St. John's University</t>
  </si>
  <si>
    <t>PHD recipients/100 Bachelors 97-07</t>
  </si>
  <si>
    <t>Science and Engineering Support 1999-2008 (NSF only)</t>
  </si>
  <si>
    <t>NSF Science and Engineering R&amp;D Expenditures (2003-2010)</t>
  </si>
  <si>
    <t>Institution</t>
  </si>
  <si>
    <t>Reed College</t>
  </si>
  <si>
    <t>Wellesley College</t>
  </si>
  <si>
    <t>Bowdoin College</t>
  </si>
  <si>
    <t>Haverford College</t>
  </si>
  <si>
    <t>Amherst College</t>
  </si>
  <si>
    <t>Harvey Mudd College</t>
  </si>
  <si>
    <t>Mount Holyoke College</t>
  </si>
  <si>
    <t>Smith College</t>
  </si>
  <si>
    <t>Barnard College</t>
  </si>
  <si>
    <t>Colgate University</t>
  </si>
  <si>
    <t>Kenyon College</t>
  </si>
  <si>
    <t>Franklin and Marshall College</t>
  </si>
  <si>
    <t>Hope College</t>
  </si>
  <si>
    <t>Oberlin College</t>
  </si>
  <si>
    <t>Occidental College</t>
  </si>
  <si>
    <t>Pomona College</t>
  </si>
  <si>
    <t>St. Olaf College</t>
  </si>
  <si>
    <t>Williams College</t>
  </si>
  <si>
    <t>Bates College</t>
  </si>
  <si>
    <t>Bucknell University</t>
  </si>
  <si>
    <t>Carleton College</t>
  </si>
  <si>
    <t>College of the Holy Cross</t>
  </si>
  <si>
    <t>Davidson College</t>
  </si>
  <si>
    <t>Trinity College (CT)</t>
  </si>
  <si>
    <t>Vassar College</t>
  </si>
  <si>
    <t>Colorado College</t>
  </si>
  <si>
    <t>Grinnell College</t>
  </si>
  <si>
    <t>Kalamazoo College</t>
  </si>
  <si>
    <t>Lafayette College</t>
  </si>
  <si>
    <t>Macalester College</t>
  </si>
  <si>
    <t>Swarthmore College</t>
  </si>
  <si>
    <t>Wabash College</t>
  </si>
  <si>
    <t>Bryn Mawr College</t>
  </si>
  <si>
    <t>Union College (NY)</t>
  </si>
  <si>
    <t>Whitman College</t>
  </si>
  <si>
    <t>Alma College</t>
  </si>
  <si>
    <t>Beloit College</t>
  </si>
  <si>
    <t>Denison University</t>
  </si>
  <si>
    <t>DePauw University</t>
  </si>
  <si>
    <t>Earlham College</t>
  </si>
  <si>
    <t>Hamilton College</t>
  </si>
  <si>
    <t>Hampton University</t>
  </si>
  <si>
    <t>Manhattan College</t>
  </si>
  <si>
    <t>Middlebury College</t>
  </si>
  <si>
    <t>Ohio Wesleyan University</t>
  </si>
  <si>
    <t>Wesleyan University</t>
  </si>
  <si>
    <t>Wheaton College (IL)</t>
  </si>
  <si>
    <t>Antioch University Seattle</t>
  </si>
  <si>
    <t>Declines</t>
  </si>
  <si>
    <t>Success Rate</t>
  </si>
  <si>
    <t>RUI Proposals</t>
  </si>
  <si>
    <t>Not in PUI List 2012</t>
  </si>
  <si>
    <t xml:space="preserve">In original Oberlin 50 group; not in The Oberlin Group of 80 institutions (www.oberlingroup.org/) </t>
  </si>
  <si>
    <t>Non-RUI Proposals</t>
  </si>
  <si>
    <t>All Proposals (RUI + Non-RUI)</t>
  </si>
  <si>
    <t>Totals:</t>
  </si>
  <si>
    <t>Percent:</t>
  </si>
  <si>
    <t>Endowment 2010</t>
  </si>
  <si>
    <t>Mean</t>
  </si>
  <si>
    <t>Mean, All Institutions</t>
  </si>
  <si>
    <t>S&amp;E Support 1999-2008      (NSF only)</t>
  </si>
  <si>
    <t xml:space="preserve">NSF support data from WebCASPAR Integrated Science &amp; Engineering Resources Data System (https://webcaspar.nsf.gov/) </t>
  </si>
  <si>
    <t>Endowment data from IPEDS Integrated Postsecondary Education Data System (IPEDS; http://nces.ed.gov/ipeds/)</t>
  </si>
  <si>
    <t>Harvey Mudd College*</t>
  </si>
  <si>
    <t>Claremont McKenna College*</t>
  </si>
  <si>
    <t>Scripps College*</t>
  </si>
  <si>
    <t>Pitzer College*</t>
  </si>
  <si>
    <t>Pomona College*</t>
  </si>
  <si>
    <t>* Claremont Colleges</t>
  </si>
  <si>
    <t>Award Success Rates (RUI vs. Non-RUI Proposals, BIO 2002-2012), Total NSF S&amp;E Support, and Endowment Size For Institutions In The Oberlin Group</t>
  </si>
  <si>
    <t>Table 16.  Award Success Rates (RUI vs. Non-RUI Proposals, BIO 2002-2012), Total NSF S&amp;E Support, and Endowment Size For Institutions In The Oberlin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</si>
</sst>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  <font>
      <sz val="12"/>
      <color rgb="FFFF0000"/>
      <name val="Arial"/>
    </font>
    <font>
      <sz val="12"/>
      <name val="Arial"/>
    </font>
    <font>
      <sz val="12"/>
      <color rgb="FF00B05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Arial"/>
    </font>
    <font>
      <sz val="14"/>
      <color theme="1"/>
      <name val="Arial"/>
    </font>
    <font>
      <sz val="14"/>
      <color theme="1"/>
      <name val="Calibri"/>
      <family val="2"/>
      <scheme val="minor"/>
    </font>
    <font>
      <sz val="12"/>
      <color rgb="FF0000FF"/>
      <name val="Arial"/>
    </font>
    <font>
      <sz val="11"/>
      <color rgb="FF0000FF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scheme val="minor"/>
    </font>
    <font>
      <sz val="11"/>
      <color rgb="FFFF0000"/>
      <name val="Calibri"/>
      <family val="2"/>
      <scheme val="minor"/>
    </font>
    <font>
      <sz val="12"/>
      <color rgb="FF000000"/>
      <name val="Arial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48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3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/>
    <xf numFmtId="0" fontId="5" fillId="2" borderId="1" xfId="0" applyFont="1" applyFill="1" applyBorder="1" applyAlignment="1">
      <alignment horizontal="center"/>
    </xf>
    <xf numFmtId="0" fontId="6" fillId="2" borderId="0" xfId="0" applyFont="1" applyFill="1" applyBorder="1"/>
    <xf numFmtId="0" fontId="4" fillId="2" borderId="1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9" fillId="5" borderId="3" xfId="0" applyFont="1" applyFill="1" applyBorder="1" applyAlignment="1">
      <alignment horizontal="left" vertical="center" indent="6"/>
    </xf>
    <xf numFmtId="0" fontId="10" fillId="5" borderId="4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left" vertical="center" indent="4"/>
    </xf>
    <xf numFmtId="0" fontId="11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/>
    </xf>
    <xf numFmtId="0" fontId="13" fillId="0" borderId="0" xfId="0" applyFont="1"/>
    <xf numFmtId="165" fontId="9" fillId="0" borderId="0" xfId="0" applyNumberFormat="1" applyFont="1"/>
    <xf numFmtId="0" fontId="9" fillId="5" borderId="3" xfId="0" applyFont="1" applyFill="1" applyBorder="1" applyAlignment="1">
      <alignment horizontal="left" vertical="center" indent="2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left" indent="1"/>
    </xf>
    <xf numFmtId="0" fontId="15" fillId="0" borderId="0" xfId="0" applyFont="1"/>
    <xf numFmtId="0" fontId="16" fillId="0" borderId="0" xfId="0" applyFont="1"/>
    <xf numFmtId="0" fontId="0" fillId="0" borderId="0" xfId="0" applyBorder="1"/>
    <xf numFmtId="0" fontId="3" fillId="5" borderId="6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3" fillId="2" borderId="0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 wrapText="1" indent="1"/>
    </xf>
    <xf numFmtId="0" fontId="3" fillId="5" borderId="13" xfId="0" applyFont="1" applyFill="1" applyBorder="1" applyAlignment="1">
      <alignment horizontal="left" vertical="center" wrapText="1" inden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17" fillId="0" borderId="0" xfId="0" applyFont="1" applyBorder="1" applyAlignment="1">
      <alignment horizontal="left" vertical="center" indent="1"/>
    </xf>
    <xf numFmtId="0" fontId="2" fillId="0" borderId="0" xfId="0" applyFont="1" applyBorder="1"/>
    <xf numFmtId="0" fontId="2" fillId="2" borderId="19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left" indent="1"/>
    </xf>
    <xf numFmtId="0" fontId="4" fillId="2" borderId="22" xfId="0" applyFont="1" applyFill="1" applyBorder="1" applyAlignment="1">
      <alignment horizontal="left" indent="1"/>
    </xf>
    <xf numFmtId="0" fontId="5" fillId="2" borderId="22" xfId="0" applyFont="1" applyFill="1" applyBorder="1" applyAlignment="1">
      <alignment horizontal="left" indent="1"/>
    </xf>
    <xf numFmtId="0" fontId="12" fillId="2" borderId="22" xfId="0" applyFont="1" applyFill="1" applyBorder="1" applyAlignment="1">
      <alignment horizontal="left" indent="1"/>
    </xf>
    <xf numFmtId="0" fontId="2" fillId="0" borderId="22" xfId="0" applyFont="1" applyBorder="1" applyAlignment="1">
      <alignment horizontal="left" indent="1"/>
    </xf>
    <xf numFmtId="0" fontId="2" fillId="2" borderId="23" xfId="0" applyFont="1" applyFill="1" applyBorder="1" applyAlignment="1">
      <alignment horizontal="left" indent="1"/>
    </xf>
    <xf numFmtId="165" fontId="2" fillId="0" borderId="1" xfId="0" applyNumberFormat="1" applyFont="1" applyBorder="1" applyAlignment="1">
      <alignment horizontal="right"/>
    </xf>
    <xf numFmtId="165" fontId="2" fillId="0" borderId="9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4" fillId="0" borderId="9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5" fontId="5" fillId="0" borderId="9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0" fontId="9" fillId="2" borderId="0" xfId="0" applyFont="1" applyFill="1" applyAlignment="1"/>
    <xf numFmtId="0" fontId="9" fillId="2" borderId="0" xfId="0" applyFont="1" applyFill="1" applyBorder="1"/>
    <xf numFmtId="0" fontId="18" fillId="0" borderId="0" xfId="0" applyFont="1"/>
    <xf numFmtId="0" fontId="3" fillId="0" borderId="0" xfId="0" applyFont="1" applyAlignment="1">
      <alignment horizontal="left" indent="1"/>
    </xf>
    <xf numFmtId="165" fontId="2" fillId="0" borderId="0" xfId="0" applyNumberFormat="1" applyFont="1" applyBorder="1" applyAlignment="1">
      <alignment horizontal="right"/>
    </xf>
    <xf numFmtId="165" fontId="9" fillId="4" borderId="1" xfId="0" applyNumberFormat="1" applyFont="1" applyFill="1" applyBorder="1"/>
    <xf numFmtId="0" fontId="12" fillId="2" borderId="21" xfId="0" applyFont="1" applyFill="1" applyBorder="1" applyAlignment="1">
      <alignment horizontal="left" indent="1"/>
    </xf>
    <xf numFmtId="0" fontId="12" fillId="2" borderId="18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164" fontId="12" fillId="2" borderId="7" xfId="0" applyNumberFormat="1" applyFont="1" applyFill="1" applyBorder="1" applyAlignment="1">
      <alignment horizontal="center"/>
    </xf>
    <xf numFmtId="1" fontId="12" fillId="2" borderId="7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left" indent="1"/>
    </xf>
    <xf numFmtId="0" fontId="4" fillId="2" borderId="1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165" fontId="4" fillId="0" borderId="7" xfId="0" applyNumberFormat="1" applyFont="1" applyBorder="1" applyAlignment="1">
      <alignment horizontal="right"/>
    </xf>
    <xf numFmtId="165" fontId="4" fillId="0" borderId="8" xfId="0" applyNumberFormat="1" applyFont="1" applyBorder="1" applyAlignment="1">
      <alignment horizontal="right"/>
    </xf>
    <xf numFmtId="0" fontId="4" fillId="2" borderId="23" xfId="0" applyFont="1" applyFill="1" applyBorder="1" applyAlignment="1">
      <alignment horizontal="left" indent="1"/>
    </xf>
    <xf numFmtId="0" fontId="4" fillId="2" borderId="2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165" fontId="4" fillId="0" borderId="10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12" fillId="0" borderId="7" xfId="0" applyNumberFormat="1" applyFont="1" applyBorder="1" applyAlignment="1">
      <alignment horizontal="right"/>
    </xf>
    <xf numFmtId="165" fontId="12" fillId="0" borderId="8" xfId="0" applyNumberFormat="1" applyFont="1" applyBorder="1" applyAlignment="1">
      <alignment horizontal="right"/>
    </xf>
    <xf numFmtId="165" fontId="12" fillId="0" borderId="1" xfId="0" applyNumberFormat="1" applyFont="1" applyBorder="1" applyAlignment="1">
      <alignment horizontal="right"/>
    </xf>
    <xf numFmtId="165" fontId="12" fillId="0" borderId="9" xfId="0" applyNumberFormat="1" applyFont="1" applyBorder="1" applyAlignment="1">
      <alignment horizontal="right"/>
    </xf>
    <xf numFmtId="0" fontId="12" fillId="2" borderId="24" xfId="0" applyFont="1" applyFill="1" applyBorder="1" applyAlignment="1">
      <alignment horizontal="left" indent="1"/>
    </xf>
    <xf numFmtId="0" fontId="12" fillId="2" borderId="25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164" fontId="12" fillId="2" borderId="2" xfId="0" applyNumberFormat="1" applyFont="1" applyFill="1" applyBorder="1" applyAlignment="1">
      <alignment horizontal="center"/>
    </xf>
    <xf numFmtId="1" fontId="12" fillId="2" borderId="2" xfId="0" applyNumberFormat="1" applyFont="1" applyFill="1" applyBorder="1" applyAlignment="1">
      <alignment horizontal="center"/>
    </xf>
    <xf numFmtId="165" fontId="2" fillId="0" borderId="2" xfId="0" applyNumberFormat="1" applyFont="1" applyBorder="1" applyAlignment="1">
      <alignment horizontal="right"/>
    </xf>
    <xf numFmtId="165" fontId="2" fillId="0" borderId="26" xfId="0" applyNumberFormat="1" applyFont="1" applyBorder="1" applyAlignment="1">
      <alignment horizontal="right"/>
    </xf>
    <xf numFmtId="0" fontId="12" fillId="2" borderId="23" xfId="0" applyFont="1" applyFill="1" applyBorder="1" applyAlignment="1">
      <alignment horizontal="left" indent="1"/>
    </xf>
    <xf numFmtId="0" fontId="12" fillId="2" borderId="2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164" fontId="12" fillId="2" borderId="10" xfId="0" applyNumberFormat="1" applyFont="1" applyFill="1" applyBorder="1" applyAlignment="1">
      <alignment horizontal="center"/>
    </xf>
    <xf numFmtId="1" fontId="12" fillId="2" borderId="10" xfId="0" applyNumberFormat="1" applyFont="1" applyFill="1" applyBorder="1" applyAlignment="1">
      <alignment horizontal="center"/>
    </xf>
    <xf numFmtId="165" fontId="12" fillId="0" borderId="10" xfId="0" applyNumberFormat="1" applyFont="1" applyBorder="1" applyAlignment="1">
      <alignment horizontal="right"/>
    </xf>
    <xf numFmtId="165" fontId="12" fillId="0" borderId="11" xfId="0" applyNumberFormat="1" applyFont="1" applyBorder="1" applyAlignment="1">
      <alignment horizontal="right"/>
    </xf>
    <xf numFmtId="164" fontId="3" fillId="6" borderId="1" xfId="0" applyNumberFormat="1" applyFont="1" applyFill="1" applyBorder="1" applyAlignment="1">
      <alignment horizontal="center"/>
    </xf>
    <xf numFmtId="0" fontId="3" fillId="6" borderId="6" xfId="0" applyFont="1" applyFill="1" applyBorder="1" applyAlignment="1">
      <alignment horizontal="left" vertical="center" indent="1"/>
    </xf>
    <xf numFmtId="0" fontId="9" fillId="6" borderId="3" xfId="0" applyFont="1" applyFill="1" applyBorder="1" applyAlignment="1">
      <alignment horizontal="left" vertical="center" indent="6"/>
    </xf>
    <xf numFmtId="0" fontId="10" fillId="6" borderId="4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left" vertical="center" indent="4"/>
    </xf>
    <xf numFmtId="0" fontId="9" fillId="6" borderId="3" xfId="0" applyFont="1" applyFill="1" applyBorder="1" applyAlignment="1">
      <alignment horizontal="left" vertical="center" indent="2"/>
    </xf>
    <xf numFmtId="0" fontId="3" fillId="6" borderId="13" xfId="0" applyFont="1" applyFill="1" applyBorder="1" applyAlignment="1">
      <alignment horizontal="left" vertical="center" wrapText="1" inden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</cellXfs>
  <cellStyles count="14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Normal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FF"/>
        <name val="Arial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102"/>
  <sheetViews>
    <sheetView topLeftCell="A10" zoomScale="150" zoomScaleNormal="150" zoomScalePageLayoutView="150" workbookViewId="0">
      <selection activeCell="R12" sqref="R12"/>
    </sheetView>
  </sheetViews>
  <sheetFormatPr baseColWidth="10" defaultRowHeight="15" x14ac:dyDescent="0"/>
  <cols>
    <col min="1" max="1" width="32" style="30" customWidth="1"/>
    <col min="2" max="2" width="10" customWidth="1"/>
    <col min="3" max="3" width="10.1640625" customWidth="1"/>
    <col min="4" max="4" width="8.33203125" customWidth="1"/>
    <col min="6" max="6" width="9.5" customWidth="1"/>
    <col min="7" max="7" width="10.5" customWidth="1"/>
    <col min="8" max="8" width="7.6640625" customWidth="1"/>
    <col min="10" max="10" width="10.83203125" customWidth="1"/>
    <col min="11" max="11" width="9.83203125" customWidth="1"/>
    <col min="12" max="12" width="8.6640625" customWidth="1"/>
    <col min="13" max="13" width="11.6640625" customWidth="1"/>
    <col min="14" max="14" width="15.83203125" customWidth="1"/>
    <col min="15" max="15" width="16.33203125" customWidth="1"/>
  </cols>
  <sheetData>
    <row r="1" spans="1:16" s="80" customFormat="1" ht="18">
      <c r="A1" s="78" t="s">
        <v>123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6" ht="16" thickBot="1">
      <c r="A2" s="29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6" s="18" customFormat="1" ht="25" customHeight="1" thickBot="1">
      <c r="A3" s="28" t="s">
        <v>53</v>
      </c>
      <c r="B3" s="13" t="s">
        <v>104</v>
      </c>
      <c r="C3" s="14"/>
      <c r="D3" s="15"/>
      <c r="E3" s="16"/>
      <c r="F3" s="17" t="s">
        <v>107</v>
      </c>
      <c r="G3" s="15"/>
      <c r="H3" s="15"/>
      <c r="I3" s="16"/>
      <c r="J3" s="22" t="s">
        <v>108</v>
      </c>
      <c r="K3" s="15"/>
      <c r="L3" s="15"/>
      <c r="M3" s="16"/>
    </row>
    <row r="4" spans="1:16" s="23" customFormat="1" ht="51" customHeight="1" thickBot="1">
      <c r="A4" s="33"/>
      <c r="B4" s="34" t="s">
        <v>2</v>
      </c>
      <c r="C4" s="35" t="s">
        <v>102</v>
      </c>
      <c r="D4" s="35" t="s">
        <v>3</v>
      </c>
      <c r="E4" s="36" t="s">
        <v>103</v>
      </c>
      <c r="F4" s="34" t="s">
        <v>2</v>
      </c>
      <c r="G4" s="35" t="s">
        <v>102</v>
      </c>
      <c r="H4" s="35" t="s">
        <v>3</v>
      </c>
      <c r="I4" s="36" t="s">
        <v>103</v>
      </c>
      <c r="J4" s="34" t="s">
        <v>2</v>
      </c>
      <c r="K4" s="35" t="s">
        <v>102</v>
      </c>
      <c r="L4" s="35" t="s">
        <v>3</v>
      </c>
      <c r="M4" s="36" t="s">
        <v>103</v>
      </c>
      <c r="N4" s="38" t="s">
        <v>114</v>
      </c>
      <c r="O4" s="37" t="s">
        <v>111</v>
      </c>
    </row>
    <row r="5" spans="1:16">
      <c r="A5" s="89" t="s">
        <v>101</v>
      </c>
      <c r="B5" s="90">
        <v>0</v>
      </c>
      <c r="C5" s="91">
        <v>0</v>
      </c>
      <c r="D5" s="91">
        <f t="shared" ref="D5:D11" si="0">SUM(B5:C5)</f>
        <v>0</v>
      </c>
      <c r="E5" s="92">
        <v>0</v>
      </c>
      <c r="F5" s="91">
        <v>0</v>
      </c>
      <c r="G5" s="91">
        <v>0</v>
      </c>
      <c r="H5" s="91">
        <f t="shared" ref="H5:H11" si="1">SUM(F5:G5)</f>
        <v>0</v>
      </c>
      <c r="I5" s="92">
        <v>0</v>
      </c>
      <c r="J5" s="93">
        <f t="shared" ref="J5:K11" si="2">B5+F5</f>
        <v>0</v>
      </c>
      <c r="K5" s="93">
        <f t="shared" si="2"/>
        <v>0</v>
      </c>
      <c r="L5" s="93">
        <f t="shared" ref="L5:L11" si="3">J5+K5</f>
        <v>0</v>
      </c>
      <c r="M5" s="92">
        <v>0</v>
      </c>
      <c r="N5" s="94"/>
      <c r="O5" s="95"/>
      <c r="P5" s="26"/>
    </row>
    <row r="6" spans="1:16" s="26" customFormat="1">
      <c r="A6" s="65" t="s">
        <v>95</v>
      </c>
      <c r="B6" s="59">
        <v>0</v>
      </c>
      <c r="C6" s="9">
        <v>1</v>
      </c>
      <c r="D6" s="9">
        <f t="shared" si="0"/>
        <v>1</v>
      </c>
      <c r="E6" s="47">
        <f>B6/D6</f>
        <v>0</v>
      </c>
      <c r="F6" s="9">
        <v>2</v>
      </c>
      <c r="G6" s="9">
        <v>10</v>
      </c>
      <c r="H6" s="9">
        <f t="shared" si="1"/>
        <v>12</v>
      </c>
      <c r="I6" s="47">
        <f>F6/H6</f>
        <v>0.16666666666666666</v>
      </c>
      <c r="J6" s="48">
        <f t="shared" si="2"/>
        <v>2</v>
      </c>
      <c r="K6" s="48">
        <f t="shared" si="2"/>
        <v>11</v>
      </c>
      <c r="L6" s="48">
        <f t="shared" si="3"/>
        <v>13</v>
      </c>
      <c r="M6" s="47">
        <f>J6/L6</f>
        <v>0.15384615384615385</v>
      </c>
      <c r="N6" s="72">
        <v>33288000</v>
      </c>
      <c r="O6" s="73">
        <v>217702291</v>
      </c>
    </row>
    <row r="7" spans="1:16" ht="16" thickBot="1">
      <c r="A7" s="96" t="s">
        <v>100</v>
      </c>
      <c r="B7" s="97">
        <v>0</v>
      </c>
      <c r="C7" s="98">
        <v>0</v>
      </c>
      <c r="D7" s="98">
        <f t="shared" si="0"/>
        <v>0</v>
      </c>
      <c r="E7" s="99">
        <v>0</v>
      </c>
      <c r="F7" s="98">
        <v>0</v>
      </c>
      <c r="G7" s="98">
        <v>0</v>
      </c>
      <c r="H7" s="98">
        <f t="shared" si="1"/>
        <v>0</v>
      </c>
      <c r="I7" s="99">
        <v>0</v>
      </c>
      <c r="J7" s="100">
        <f t="shared" si="2"/>
        <v>0</v>
      </c>
      <c r="K7" s="100">
        <f t="shared" si="2"/>
        <v>0</v>
      </c>
      <c r="L7" s="100">
        <f t="shared" si="3"/>
        <v>0</v>
      </c>
      <c r="M7" s="99">
        <v>0</v>
      </c>
      <c r="N7" s="101">
        <v>731000</v>
      </c>
      <c r="O7" s="102">
        <v>273727520</v>
      </c>
      <c r="P7" s="26"/>
    </row>
    <row r="8" spans="1:16">
      <c r="A8" s="84" t="s">
        <v>86</v>
      </c>
      <c r="B8" s="85">
        <v>1</v>
      </c>
      <c r="C8" s="86">
        <v>7</v>
      </c>
      <c r="D8" s="86">
        <f t="shared" si="0"/>
        <v>8</v>
      </c>
      <c r="E8" s="87">
        <f>B8/D8</f>
        <v>0.125</v>
      </c>
      <c r="F8" s="86">
        <v>1</v>
      </c>
      <c r="G8" s="86">
        <v>2</v>
      </c>
      <c r="H8" s="86">
        <f t="shared" si="1"/>
        <v>3</v>
      </c>
      <c r="I8" s="87">
        <f>F8/H8</f>
        <v>0.33333333333333331</v>
      </c>
      <c r="J8" s="88">
        <f t="shared" si="2"/>
        <v>2</v>
      </c>
      <c r="K8" s="88">
        <f t="shared" si="2"/>
        <v>9</v>
      </c>
      <c r="L8" s="88">
        <f t="shared" si="3"/>
        <v>11</v>
      </c>
      <c r="M8" s="87">
        <f>J8/L8</f>
        <v>0.18181818181818182</v>
      </c>
      <c r="N8" s="103">
        <v>3979000</v>
      </c>
      <c r="O8" s="104">
        <v>587527000</v>
      </c>
    </row>
    <row r="9" spans="1:16" s="26" customFormat="1">
      <c r="A9" s="67" t="s">
        <v>15</v>
      </c>
      <c r="B9" s="61">
        <v>0</v>
      </c>
      <c r="C9" s="19">
        <v>0</v>
      </c>
      <c r="D9" s="19">
        <f t="shared" si="0"/>
        <v>0</v>
      </c>
      <c r="E9" s="43">
        <v>0</v>
      </c>
      <c r="F9" s="19">
        <v>4</v>
      </c>
      <c r="G9" s="19">
        <v>47</v>
      </c>
      <c r="H9" s="19">
        <f t="shared" si="1"/>
        <v>51</v>
      </c>
      <c r="I9" s="43">
        <f>F9/H9</f>
        <v>7.8431372549019607E-2</v>
      </c>
      <c r="J9" s="44">
        <f t="shared" si="2"/>
        <v>4</v>
      </c>
      <c r="K9" s="44">
        <f t="shared" si="2"/>
        <v>47</v>
      </c>
      <c r="L9" s="44">
        <f t="shared" si="3"/>
        <v>51</v>
      </c>
      <c r="M9" s="43">
        <f>J9/L9</f>
        <v>7.8431372549019607E-2</v>
      </c>
      <c r="N9" s="105">
        <v>11227000</v>
      </c>
      <c r="O9" s="106">
        <v>263617731</v>
      </c>
      <c r="P9"/>
    </row>
    <row r="10" spans="1:16" s="20" customFormat="1">
      <c r="A10" s="67" t="s">
        <v>20</v>
      </c>
      <c r="B10" s="61">
        <v>0</v>
      </c>
      <c r="C10" s="19">
        <v>0</v>
      </c>
      <c r="D10" s="19">
        <f t="shared" si="0"/>
        <v>0</v>
      </c>
      <c r="E10" s="43">
        <v>0</v>
      </c>
      <c r="F10" s="19">
        <v>0</v>
      </c>
      <c r="G10" s="19">
        <v>0</v>
      </c>
      <c r="H10" s="19">
        <f t="shared" si="1"/>
        <v>0</v>
      </c>
      <c r="I10" s="43">
        <v>0</v>
      </c>
      <c r="J10" s="44">
        <f t="shared" si="2"/>
        <v>0</v>
      </c>
      <c r="K10" s="44">
        <f t="shared" si="2"/>
        <v>0</v>
      </c>
      <c r="L10" s="44">
        <f t="shared" si="3"/>
        <v>0</v>
      </c>
      <c r="M10" s="43">
        <v>0</v>
      </c>
      <c r="N10" s="105">
        <v>800000</v>
      </c>
      <c r="O10" s="106">
        <v>163535000</v>
      </c>
      <c r="P10"/>
    </row>
    <row r="11" spans="1:16" ht="16" thickBot="1">
      <c r="A11" s="114" t="s">
        <v>99</v>
      </c>
      <c r="B11" s="115">
        <v>0</v>
      </c>
      <c r="C11" s="116">
        <v>0</v>
      </c>
      <c r="D11" s="116">
        <f t="shared" si="0"/>
        <v>0</v>
      </c>
      <c r="E11" s="117">
        <v>0</v>
      </c>
      <c r="F11" s="116">
        <v>9</v>
      </c>
      <c r="G11" s="116">
        <v>44</v>
      </c>
      <c r="H11" s="116">
        <f t="shared" si="1"/>
        <v>53</v>
      </c>
      <c r="I11" s="117">
        <f>F11/H11</f>
        <v>0.16981132075471697</v>
      </c>
      <c r="J11" s="118">
        <f t="shared" si="2"/>
        <v>9</v>
      </c>
      <c r="K11" s="118">
        <f t="shared" si="2"/>
        <v>44</v>
      </c>
      <c r="L11" s="118">
        <f t="shared" si="3"/>
        <v>53</v>
      </c>
      <c r="M11" s="117">
        <f>J11/L11</f>
        <v>0.16981132075471697</v>
      </c>
      <c r="N11" s="119">
        <v>13070000</v>
      </c>
      <c r="O11" s="120">
        <v>512875000</v>
      </c>
    </row>
    <row r="12" spans="1:16">
      <c r="A12" s="107"/>
      <c r="B12" s="108"/>
      <c r="C12" s="109"/>
      <c r="D12" s="109"/>
      <c r="E12" s="110"/>
      <c r="F12" s="109"/>
      <c r="G12" s="109"/>
      <c r="H12" s="109"/>
      <c r="I12" s="110"/>
      <c r="J12" s="111"/>
      <c r="K12" s="111"/>
      <c r="L12" s="111"/>
      <c r="M12" s="110"/>
      <c r="N12" s="112"/>
      <c r="O12" s="113"/>
    </row>
    <row r="13" spans="1:16">
      <c r="A13" s="64" t="s">
        <v>55</v>
      </c>
      <c r="B13" s="58">
        <v>11</v>
      </c>
      <c r="C13" s="5">
        <v>25</v>
      </c>
      <c r="D13" s="5">
        <f t="shared" ref="D13:D35" si="4">SUM(B13:C13)</f>
        <v>36</v>
      </c>
      <c r="E13" s="41">
        <f t="shared" ref="E13:E35" si="5">B13/D13</f>
        <v>0.30555555555555558</v>
      </c>
      <c r="F13" s="5">
        <v>2</v>
      </c>
      <c r="G13" s="5">
        <v>10</v>
      </c>
      <c r="H13" s="5">
        <f t="shared" ref="H13:H35" si="6">SUM(F13:G13)</f>
        <v>12</v>
      </c>
      <c r="I13" s="41">
        <f t="shared" ref="I13:I35" si="7">F13/H13</f>
        <v>0.16666666666666666</v>
      </c>
      <c r="J13" s="42">
        <f t="shared" ref="J13:J35" si="8">B13+F13</f>
        <v>13</v>
      </c>
      <c r="K13" s="42">
        <f t="shared" ref="K13:K35" si="9">C13+G13</f>
        <v>35</v>
      </c>
      <c r="L13" s="42">
        <f t="shared" ref="L13:L35" si="10">J13+K13</f>
        <v>48</v>
      </c>
      <c r="M13" s="41">
        <f t="shared" ref="M13:M35" si="11">J13/L13</f>
        <v>0.27083333333333331</v>
      </c>
      <c r="N13" s="70">
        <v>7277000</v>
      </c>
      <c r="O13" s="71">
        <v>1330244000</v>
      </c>
    </row>
    <row r="14" spans="1:16">
      <c r="A14" s="64" t="s">
        <v>57</v>
      </c>
      <c r="B14" s="58">
        <v>9</v>
      </c>
      <c r="C14" s="5">
        <v>6</v>
      </c>
      <c r="D14" s="5">
        <f t="shared" si="4"/>
        <v>15</v>
      </c>
      <c r="E14" s="41">
        <f t="shared" si="5"/>
        <v>0.6</v>
      </c>
      <c r="F14" s="5">
        <v>3</v>
      </c>
      <c r="G14" s="5">
        <v>5</v>
      </c>
      <c r="H14" s="5">
        <f t="shared" si="6"/>
        <v>8</v>
      </c>
      <c r="I14" s="41">
        <f t="shared" si="7"/>
        <v>0.375</v>
      </c>
      <c r="J14" s="42">
        <f t="shared" si="8"/>
        <v>12</v>
      </c>
      <c r="K14" s="42">
        <f t="shared" si="9"/>
        <v>11</v>
      </c>
      <c r="L14" s="42">
        <f t="shared" si="10"/>
        <v>23</v>
      </c>
      <c r="M14" s="41">
        <f t="shared" si="11"/>
        <v>0.52173913043478259</v>
      </c>
      <c r="N14" s="70">
        <v>7687000</v>
      </c>
      <c r="O14" s="71">
        <v>355500297</v>
      </c>
    </row>
    <row r="15" spans="1:16">
      <c r="A15" s="64" t="s">
        <v>56</v>
      </c>
      <c r="B15" s="58">
        <v>10</v>
      </c>
      <c r="C15" s="5">
        <v>20</v>
      </c>
      <c r="D15" s="5">
        <f t="shared" si="4"/>
        <v>30</v>
      </c>
      <c r="E15" s="41">
        <f t="shared" si="5"/>
        <v>0.33333333333333331</v>
      </c>
      <c r="F15" s="5">
        <v>0</v>
      </c>
      <c r="G15" s="5">
        <v>9</v>
      </c>
      <c r="H15" s="5">
        <f t="shared" si="6"/>
        <v>9</v>
      </c>
      <c r="I15" s="41">
        <f t="shared" si="7"/>
        <v>0</v>
      </c>
      <c r="J15" s="42">
        <f t="shared" si="8"/>
        <v>10</v>
      </c>
      <c r="K15" s="42">
        <f t="shared" si="9"/>
        <v>29</v>
      </c>
      <c r="L15" s="42">
        <f t="shared" si="10"/>
        <v>39</v>
      </c>
      <c r="M15" s="41">
        <f t="shared" si="11"/>
        <v>0.25641025641025639</v>
      </c>
      <c r="N15" s="70">
        <v>7545000</v>
      </c>
      <c r="O15" s="71">
        <v>753525000</v>
      </c>
    </row>
    <row r="16" spans="1:16">
      <c r="A16" s="64" t="s">
        <v>58</v>
      </c>
      <c r="B16" s="58">
        <v>7</v>
      </c>
      <c r="C16" s="5">
        <v>28</v>
      </c>
      <c r="D16" s="5">
        <f t="shared" si="4"/>
        <v>35</v>
      </c>
      <c r="E16" s="41">
        <f t="shared" si="5"/>
        <v>0.2</v>
      </c>
      <c r="F16" s="5">
        <v>2</v>
      </c>
      <c r="G16" s="5">
        <v>3</v>
      </c>
      <c r="H16" s="5">
        <f t="shared" si="6"/>
        <v>5</v>
      </c>
      <c r="I16" s="41">
        <f t="shared" si="7"/>
        <v>0.4</v>
      </c>
      <c r="J16" s="42">
        <f t="shared" si="8"/>
        <v>9</v>
      </c>
      <c r="K16" s="42">
        <f t="shared" si="9"/>
        <v>31</v>
      </c>
      <c r="L16" s="42">
        <f t="shared" si="10"/>
        <v>40</v>
      </c>
      <c r="M16" s="41">
        <f t="shared" si="11"/>
        <v>0.22500000000000001</v>
      </c>
      <c r="N16" s="70">
        <v>9078000</v>
      </c>
      <c r="O16" s="71">
        <v>1385745379</v>
      </c>
    </row>
    <row r="17" spans="1:16">
      <c r="A17" s="64" t="s">
        <v>61</v>
      </c>
      <c r="B17" s="58">
        <v>6</v>
      </c>
      <c r="C17" s="5">
        <v>0</v>
      </c>
      <c r="D17" s="5">
        <f t="shared" si="4"/>
        <v>6</v>
      </c>
      <c r="E17" s="41">
        <f t="shared" si="5"/>
        <v>1</v>
      </c>
      <c r="F17" s="5">
        <v>3</v>
      </c>
      <c r="G17" s="5">
        <v>0</v>
      </c>
      <c r="H17" s="5">
        <f t="shared" si="6"/>
        <v>3</v>
      </c>
      <c r="I17" s="41">
        <f t="shared" si="7"/>
        <v>1</v>
      </c>
      <c r="J17" s="42">
        <f t="shared" si="8"/>
        <v>9</v>
      </c>
      <c r="K17" s="42">
        <f t="shared" si="9"/>
        <v>0</v>
      </c>
      <c r="L17" s="42">
        <f t="shared" si="10"/>
        <v>9</v>
      </c>
      <c r="M17" s="41">
        <f t="shared" si="11"/>
        <v>1</v>
      </c>
      <c r="N17" s="70">
        <v>12391000</v>
      </c>
      <c r="O17" s="71">
        <v>1243560827</v>
      </c>
    </row>
    <row r="18" spans="1:16">
      <c r="A18" s="64" t="s">
        <v>18</v>
      </c>
      <c r="B18" s="58">
        <v>7</v>
      </c>
      <c r="C18" s="5">
        <v>7</v>
      </c>
      <c r="D18" s="5">
        <f t="shared" si="4"/>
        <v>14</v>
      </c>
      <c r="E18" s="41">
        <f t="shared" si="5"/>
        <v>0.5</v>
      </c>
      <c r="F18" s="5">
        <v>1</v>
      </c>
      <c r="G18" s="5">
        <v>4</v>
      </c>
      <c r="H18" s="5">
        <f t="shared" si="6"/>
        <v>5</v>
      </c>
      <c r="I18" s="41">
        <f t="shared" si="7"/>
        <v>0.2</v>
      </c>
      <c r="J18" s="42">
        <f t="shared" si="8"/>
        <v>8</v>
      </c>
      <c r="K18" s="42">
        <f t="shared" si="9"/>
        <v>11</v>
      </c>
      <c r="L18" s="42">
        <f t="shared" si="10"/>
        <v>19</v>
      </c>
      <c r="M18" s="41">
        <f t="shared" si="11"/>
        <v>0.42105263157894735</v>
      </c>
      <c r="N18" s="70">
        <v>4694000</v>
      </c>
      <c r="O18" s="71">
        <v>179250000</v>
      </c>
    </row>
    <row r="19" spans="1:16">
      <c r="A19" s="66" t="s">
        <v>117</v>
      </c>
      <c r="B19" s="60">
        <v>6</v>
      </c>
      <c r="C19" s="7">
        <v>8</v>
      </c>
      <c r="D19" s="7">
        <f t="shared" si="4"/>
        <v>14</v>
      </c>
      <c r="E19" s="45">
        <f t="shared" si="5"/>
        <v>0.42857142857142855</v>
      </c>
      <c r="F19" s="7">
        <v>1</v>
      </c>
      <c r="G19" s="7">
        <v>2</v>
      </c>
      <c r="H19" s="7">
        <f t="shared" si="6"/>
        <v>3</v>
      </c>
      <c r="I19" s="45">
        <f t="shared" si="7"/>
        <v>0.33333333333333331</v>
      </c>
      <c r="J19" s="46">
        <f t="shared" si="8"/>
        <v>7</v>
      </c>
      <c r="K19" s="46">
        <f t="shared" si="9"/>
        <v>10</v>
      </c>
      <c r="L19" s="46">
        <f t="shared" si="10"/>
        <v>17</v>
      </c>
      <c r="M19" s="45">
        <f t="shared" si="11"/>
        <v>0.41176470588235292</v>
      </c>
      <c r="N19" s="72">
        <v>10086000</v>
      </c>
      <c r="O19" s="73">
        <v>208454344</v>
      </c>
      <c r="P19" s="25"/>
    </row>
    <row r="20" spans="1:16">
      <c r="A20" s="64" t="s">
        <v>60</v>
      </c>
      <c r="B20" s="58">
        <v>6</v>
      </c>
      <c r="C20" s="5">
        <v>5</v>
      </c>
      <c r="D20" s="5">
        <f t="shared" si="4"/>
        <v>11</v>
      </c>
      <c r="E20" s="41">
        <f t="shared" si="5"/>
        <v>0.54545454545454541</v>
      </c>
      <c r="F20" s="5">
        <v>1</v>
      </c>
      <c r="G20" s="5">
        <v>17</v>
      </c>
      <c r="H20" s="5">
        <f t="shared" si="6"/>
        <v>18</v>
      </c>
      <c r="I20" s="41">
        <f t="shared" si="7"/>
        <v>5.5555555555555552E-2</v>
      </c>
      <c r="J20" s="42">
        <f t="shared" si="8"/>
        <v>7</v>
      </c>
      <c r="K20" s="42">
        <f t="shared" si="9"/>
        <v>22</v>
      </c>
      <c r="L20" s="42">
        <f t="shared" si="10"/>
        <v>29</v>
      </c>
      <c r="M20" s="41">
        <f t="shared" si="11"/>
        <v>0.2413793103448276</v>
      </c>
      <c r="N20" s="70">
        <v>10831000</v>
      </c>
      <c r="O20" s="71">
        <v>533583430</v>
      </c>
    </row>
    <row r="21" spans="1:16">
      <c r="A21" s="64" t="s">
        <v>63</v>
      </c>
      <c r="B21" s="58">
        <v>5</v>
      </c>
      <c r="C21" s="5">
        <v>6</v>
      </c>
      <c r="D21" s="5">
        <f t="shared" si="4"/>
        <v>11</v>
      </c>
      <c r="E21" s="41">
        <f t="shared" si="5"/>
        <v>0.45454545454545453</v>
      </c>
      <c r="F21" s="5">
        <v>1</v>
      </c>
      <c r="G21" s="5">
        <v>1</v>
      </c>
      <c r="H21" s="5">
        <f t="shared" si="6"/>
        <v>2</v>
      </c>
      <c r="I21" s="41">
        <f t="shared" si="7"/>
        <v>0.5</v>
      </c>
      <c r="J21" s="42">
        <f t="shared" si="8"/>
        <v>6</v>
      </c>
      <c r="K21" s="42">
        <f t="shared" si="9"/>
        <v>7</v>
      </c>
      <c r="L21" s="42">
        <f t="shared" si="10"/>
        <v>13</v>
      </c>
      <c r="M21" s="41">
        <f t="shared" si="11"/>
        <v>0.46153846153846156</v>
      </c>
      <c r="N21" s="70">
        <v>8156000</v>
      </c>
      <c r="O21" s="71">
        <v>619215674</v>
      </c>
    </row>
    <row r="22" spans="1:16">
      <c r="A22" s="64" t="s">
        <v>75</v>
      </c>
      <c r="B22" s="58">
        <v>3</v>
      </c>
      <c r="C22" s="5">
        <v>14</v>
      </c>
      <c r="D22" s="5">
        <f t="shared" si="4"/>
        <v>17</v>
      </c>
      <c r="E22" s="41">
        <f t="shared" si="5"/>
        <v>0.17647058823529413</v>
      </c>
      <c r="F22" s="5">
        <v>3</v>
      </c>
      <c r="G22" s="5">
        <v>4</v>
      </c>
      <c r="H22" s="5">
        <f t="shared" si="6"/>
        <v>7</v>
      </c>
      <c r="I22" s="41">
        <f t="shared" si="7"/>
        <v>0.42857142857142855</v>
      </c>
      <c r="J22" s="42">
        <f t="shared" si="8"/>
        <v>6</v>
      </c>
      <c r="K22" s="42">
        <f t="shared" si="9"/>
        <v>18</v>
      </c>
      <c r="L22" s="42">
        <f t="shared" si="10"/>
        <v>24</v>
      </c>
      <c r="M22" s="41">
        <f t="shared" si="11"/>
        <v>0.25</v>
      </c>
      <c r="N22" s="70">
        <v>3807000</v>
      </c>
      <c r="O22" s="71">
        <v>522493344</v>
      </c>
      <c r="P22" s="20"/>
    </row>
    <row r="23" spans="1:16">
      <c r="A23" s="64" t="s">
        <v>76</v>
      </c>
      <c r="B23" s="58">
        <v>3</v>
      </c>
      <c r="C23" s="5">
        <v>4</v>
      </c>
      <c r="D23" s="5">
        <f t="shared" si="4"/>
        <v>7</v>
      </c>
      <c r="E23" s="41">
        <f t="shared" si="5"/>
        <v>0.42857142857142855</v>
      </c>
      <c r="F23" s="5">
        <v>3</v>
      </c>
      <c r="G23" s="5">
        <v>1</v>
      </c>
      <c r="H23" s="5">
        <f t="shared" si="6"/>
        <v>4</v>
      </c>
      <c r="I23" s="41">
        <f t="shared" si="7"/>
        <v>0.75</v>
      </c>
      <c r="J23" s="42">
        <f t="shared" si="8"/>
        <v>6</v>
      </c>
      <c r="K23" s="42">
        <f t="shared" si="9"/>
        <v>5</v>
      </c>
      <c r="L23" s="42">
        <f t="shared" si="10"/>
        <v>11</v>
      </c>
      <c r="M23" s="41">
        <f t="shared" si="11"/>
        <v>0.54545454545454541</v>
      </c>
      <c r="N23" s="70">
        <v>5304000</v>
      </c>
      <c r="O23" s="71">
        <v>431200863</v>
      </c>
    </row>
    <row r="24" spans="1:16">
      <c r="A24" s="64" t="s">
        <v>65</v>
      </c>
      <c r="B24" s="58">
        <v>4</v>
      </c>
      <c r="C24" s="5">
        <v>6</v>
      </c>
      <c r="D24" s="5">
        <f t="shared" si="4"/>
        <v>10</v>
      </c>
      <c r="E24" s="41">
        <f t="shared" si="5"/>
        <v>0.4</v>
      </c>
      <c r="F24" s="5">
        <v>2</v>
      </c>
      <c r="G24" s="5">
        <v>20</v>
      </c>
      <c r="H24" s="5">
        <f t="shared" si="6"/>
        <v>22</v>
      </c>
      <c r="I24" s="41">
        <f t="shared" si="7"/>
        <v>9.0909090909090912E-2</v>
      </c>
      <c r="J24" s="42">
        <f t="shared" si="8"/>
        <v>6</v>
      </c>
      <c r="K24" s="42">
        <f t="shared" si="9"/>
        <v>26</v>
      </c>
      <c r="L24" s="42">
        <f t="shared" si="10"/>
        <v>32</v>
      </c>
      <c r="M24" s="41">
        <f t="shared" si="11"/>
        <v>0.1875</v>
      </c>
      <c r="N24" s="70">
        <v>6052000</v>
      </c>
      <c r="O24" s="71">
        <v>266339000</v>
      </c>
    </row>
    <row r="25" spans="1:16">
      <c r="A25" s="64" t="s">
        <v>66</v>
      </c>
      <c r="B25" s="58">
        <v>4</v>
      </c>
      <c r="C25" s="5">
        <v>14</v>
      </c>
      <c r="D25" s="5">
        <f t="shared" si="4"/>
        <v>18</v>
      </c>
      <c r="E25" s="41">
        <f t="shared" si="5"/>
        <v>0.22222222222222221</v>
      </c>
      <c r="F25" s="5">
        <v>2</v>
      </c>
      <c r="G25" s="5">
        <v>9</v>
      </c>
      <c r="H25" s="5">
        <f t="shared" si="6"/>
        <v>11</v>
      </c>
      <c r="I25" s="41">
        <f t="shared" si="7"/>
        <v>0.18181818181818182</v>
      </c>
      <c r="J25" s="42">
        <f t="shared" si="8"/>
        <v>6</v>
      </c>
      <c r="K25" s="42">
        <f t="shared" si="9"/>
        <v>23</v>
      </c>
      <c r="L25" s="42">
        <f t="shared" si="10"/>
        <v>29</v>
      </c>
      <c r="M25" s="41">
        <f t="shared" si="11"/>
        <v>0.20689655172413793</v>
      </c>
      <c r="N25" s="70">
        <v>8771000</v>
      </c>
      <c r="O25" s="71">
        <v>134972981</v>
      </c>
    </row>
    <row r="26" spans="1:16">
      <c r="A26" s="64" t="s">
        <v>62</v>
      </c>
      <c r="B26" s="58">
        <v>5</v>
      </c>
      <c r="C26" s="5">
        <v>11</v>
      </c>
      <c r="D26" s="5">
        <f t="shared" si="4"/>
        <v>16</v>
      </c>
      <c r="E26" s="41">
        <f t="shared" si="5"/>
        <v>0.3125</v>
      </c>
      <c r="F26" s="5">
        <v>0</v>
      </c>
      <c r="G26" s="5">
        <v>10</v>
      </c>
      <c r="H26" s="5">
        <f t="shared" si="6"/>
        <v>10</v>
      </c>
      <c r="I26" s="41">
        <f t="shared" si="7"/>
        <v>0</v>
      </c>
      <c r="J26" s="42">
        <f t="shared" si="8"/>
        <v>5</v>
      </c>
      <c r="K26" s="42">
        <f t="shared" si="9"/>
        <v>21</v>
      </c>
      <c r="L26" s="42">
        <f t="shared" si="10"/>
        <v>26</v>
      </c>
      <c r="M26" s="41">
        <f t="shared" si="11"/>
        <v>0.19230769230769232</v>
      </c>
      <c r="N26" s="70">
        <v>7352000</v>
      </c>
      <c r="O26" s="71">
        <v>184014662</v>
      </c>
    </row>
    <row r="27" spans="1:16">
      <c r="A27" s="64" t="s">
        <v>74</v>
      </c>
      <c r="B27" s="58">
        <v>3</v>
      </c>
      <c r="C27" s="5">
        <v>15</v>
      </c>
      <c r="D27" s="5">
        <f t="shared" si="4"/>
        <v>18</v>
      </c>
      <c r="E27" s="41">
        <f t="shared" si="5"/>
        <v>0.16666666666666666</v>
      </c>
      <c r="F27" s="5">
        <v>2</v>
      </c>
      <c r="G27" s="5">
        <v>3</v>
      </c>
      <c r="H27" s="5">
        <f t="shared" si="6"/>
        <v>5</v>
      </c>
      <c r="I27" s="41">
        <f t="shared" si="7"/>
        <v>0.4</v>
      </c>
      <c r="J27" s="42">
        <f t="shared" si="8"/>
        <v>5</v>
      </c>
      <c r="K27" s="42">
        <f t="shared" si="9"/>
        <v>18</v>
      </c>
      <c r="L27" s="42">
        <f t="shared" si="10"/>
        <v>23</v>
      </c>
      <c r="M27" s="41">
        <f t="shared" si="11"/>
        <v>0.21739130434782608</v>
      </c>
      <c r="N27" s="70">
        <v>11031000</v>
      </c>
      <c r="O27" s="71">
        <v>563438740</v>
      </c>
    </row>
    <row r="28" spans="1:16" s="20" customFormat="1">
      <c r="A28" s="64" t="s">
        <v>118</v>
      </c>
      <c r="B28" s="58">
        <v>4</v>
      </c>
      <c r="C28" s="5">
        <v>4</v>
      </c>
      <c r="D28" s="5">
        <f t="shared" si="4"/>
        <v>8</v>
      </c>
      <c r="E28" s="41">
        <f t="shared" si="5"/>
        <v>0.5</v>
      </c>
      <c r="F28" s="5">
        <v>1</v>
      </c>
      <c r="G28" s="5">
        <v>4</v>
      </c>
      <c r="H28" s="5">
        <f t="shared" si="6"/>
        <v>5</v>
      </c>
      <c r="I28" s="41">
        <f t="shared" si="7"/>
        <v>0.2</v>
      </c>
      <c r="J28" s="42">
        <f t="shared" si="8"/>
        <v>5</v>
      </c>
      <c r="K28" s="42">
        <f t="shared" si="9"/>
        <v>8</v>
      </c>
      <c r="L28" s="42">
        <f t="shared" si="10"/>
        <v>13</v>
      </c>
      <c r="M28" s="41">
        <f t="shared" si="11"/>
        <v>0.38461538461538464</v>
      </c>
      <c r="N28" s="70">
        <v>2029000</v>
      </c>
      <c r="O28" s="71">
        <v>466447000</v>
      </c>
      <c r="P28"/>
    </row>
    <row r="29" spans="1:16">
      <c r="A29" s="64" t="s">
        <v>64</v>
      </c>
      <c r="B29" s="58">
        <v>5</v>
      </c>
      <c r="C29" s="5">
        <v>8</v>
      </c>
      <c r="D29" s="5">
        <f t="shared" si="4"/>
        <v>13</v>
      </c>
      <c r="E29" s="41">
        <f t="shared" si="5"/>
        <v>0.38461538461538464</v>
      </c>
      <c r="F29" s="5">
        <v>0</v>
      </c>
      <c r="G29" s="5">
        <v>6</v>
      </c>
      <c r="H29" s="5">
        <f t="shared" si="6"/>
        <v>6</v>
      </c>
      <c r="I29" s="41">
        <f t="shared" si="7"/>
        <v>0</v>
      </c>
      <c r="J29" s="42">
        <f t="shared" si="8"/>
        <v>5</v>
      </c>
      <c r="K29" s="42">
        <f t="shared" si="9"/>
        <v>14</v>
      </c>
      <c r="L29" s="42">
        <f t="shared" si="10"/>
        <v>19</v>
      </c>
      <c r="M29" s="41">
        <f t="shared" si="11"/>
        <v>0.26315789473684209</v>
      </c>
      <c r="N29" s="70">
        <v>2914000</v>
      </c>
      <c r="O29" s="71">
        <v>158752274</v>
      </c>
    </row>
    <row r="30" spans="1:16">
      <c r="A30" s="64" t="s">
        <v>67</v>
      </c>
      <c r="B30" s="58">
        <v>4</v>
      </c>
      <c r="C30" s="5">
        <v>9</v>
      </c>
      <c r="D30" s="5">
        <f t="shared" si="4"/>
        <v>13</v>
      </c>
      <c r="E30" s="41">
        <f t="shared" si="5"/>
        <v>0.30769230769230771</v>
      </c>
      <c r="F30" s="5">
        <v>1</v>
      </c>
      <c r="G30" s="5">
        <v>5</v>
      </c>
      <c r="H30" s="5">
        <f t="shared" si="6"/>
        <v>6</v>
      </c>
      <c r="I30" s="41">
        <f t="shared" si="7"/>
        <v>0.16666666666666666</v>
      </c>
      <c r="J30" s="42">
        <f t="shared" si="8"/>
        <v>5</v>
      </c>
      <c r="K30" s="42">
        <f t="shared" si="9"/>
        <v>14</v>
      </c>
      <c r="L30" s="42">
        <f t="shared" si="10"/>
        <v>19</v>
      </c>
      <c r="M30" s="41">
        <f t="shared" si="11"/>
        <v>0.26315789473684209</v>
      </c>
      <c r="N30" s="70">
        <v>5671000</v>
      </c>
      <c r="O30" s="71">
        <v>645175092</v>
      </c>
    </row>
    <row r="31" spans="1:16">
      <c r="A31" s="64" t="s">
        <v>54</v>
      </c>
      <c r="B31" s="58">
        <v>5</v>
      </c>
      <c r="C31" s="5">
        <v>9</v>
      </c>
      <c r="D31" s="5">
        <f t="shared" si="4"/>
        <v>14</v>
      </c>
      <c r="E31" s="41">
        <f t="shared" si="5"/>
        <v>0.35714285714285715</v>
      </c>
      <c r="F31" s="5">
        <v>0</v>
      </c>
      <c r="G31" s="5">
        <v>1</v>
      </c>
      <c r="H31" s="5">
        <f t="shared" si="6"/>
        <v>1</v>
      </c>
      <c r="I31" s="41">
        <f t="shared" si="7"/>
        <v>0</v>
      </c>
      <c r="J31" s="42">
        <f t="shared" si="8"/>
        <v>5</v>
      </c>
      <c r="K31" s="42">
        <f t="shared" si="9"/>
        <v>10</v>
      </c>
      <c r="L31" s="42">
        <f t="shared" si="10"/>
        <v>15</v>
      </c>
      <c r="M31" s="41">
        <f t="shared" si="11"/>
        <v>0.33333333333333331</v>
      </c>
      <c r="N31" s="70">
        <v>2731000</v>
      </c>
      <c r="O31" s="71">
        <v>373711404</v>
      </c>
    </row>
    <row r="32" spans="1:16">
      <c r="A32" s="64" t="s">
        <v>71</v>
      </c>
      <c r="B32" s="58">
        <v>4</v>
      </c>
      <c r="C32" s="5">
        <v>27</v>
      </c>
      <c r="D32" s="5">
        <f t="shared" si="4"/>
        <v>31</v>
      </c>
      <c r="E32" s="41">
        <f t="shared" si="5"/>
        <v>0.12903225806451613</v>
      </c>
      <c r="F32" s="5">
        <v>1</v>
      </c>
      <c r="G32" s="5">
        <v>10</v>
      </c>
      <c r="H32" s="5">
        <f t="shared" si="6"/>
        <v>11</v>
      </c>
      <c r="I32" s="41">
        <f t="shared" si="7"/>
        <v>9.0909090909090912E-2</v>
      </c>
      <c r="J32" s="42">
        <f t="shared" si="8"/>
        <v>5</v>
      </c>
      <c r="K32" s="42">
        <f t="shared" si="9"/>
        <v>37</v>
      </c>
      <c r="L32" s="42">
        <f t="shared" si="10"/>
        <v>42</v>
      </c>
      <c r="M32" s="41">
        <f t="shared" si="11"/>
        <v>0.11904761904761904</v>
      </c>
      <c r="N32" s="70">
        <v>11744000</v>
      </c>
      <c r="O32" s="71">
        <v>1468492932</v>
      </c>
    </row>
    <row r="33" spans="1:16">
      <c r="A33" s="64" t="s">
        <v>68</v>
      </c>
      <c r="B33" s="58">
        <v>4</v>
      </c>
      <c r="C33" s="5">
        <v>3</v>
      </c>
      <c r="D33" s="5">
        <f t="shared" si="4"/>
        <v>7</v>
      </c>
      <c r="E33" s="41">
        <f t="shared" si="5"/>
        <v>0.5714285714285714</v>
      </c>
      <c r="F33" s="5">
        <v>0</v>
      </c>
      <c r="G33" s="5">
        <v>8</v>
      </c>
      <c r="H33" s="5">
        <f t="shared" si="6"/>
        <v>8</v>
      </c>
      <c r="I33" s="41">
        <f t="shared" si="7"/>
        <v>0</v>
      </c>
      <c r="J33" s="42">
        <f t="shared" si="8"/>
        <v>4</v>
      </c>
      <c r="K33" s="42">
        <f t="shared" si="9"/>
        <v>11</v>
      </c>
      <c r="L33" s="42">
        <f t="shared" si="10"/>
        <v>15</v>
      </c>
      <c r="M33" s="41">
        <f t="shared" si="11"/>
        <v>0.26666666666666666</v>
      </c>
      <c r="N33" s="70">
        <v>4892000</v>
      </c>
      <c r="O33" s="71">
        <v>297923360</v>
      </c>
    </row>
    <row r="34" spans="1:16">
      <c r="A34" s="66" t="s">
        <v>121</v>
      </c>
      <c r="B34" s="60">
        <v>4</v>
      </c>
      <c r="C34" s="7">
        <v>16</v>
      </c>
      <c r="D34" s="7">
        <f t="shared" si="4"/>
        <v>20</v>
      </c>
      <c r="E34" s="45">
        <f t="shared" si="5"/>
        <v>0.2</v>
      </c>
      <c r="F34" s="7">
        <v>0</v>
      </c>
      <c r="G34" s="7">
        <v>13</v>
      </c>
      <c r="H34" s="7">
        <f t="shared" si="6"/>
        <v>13</v>
      </c>
      <c r="I34" s="45">
        <f t="shared" si="7"/>
        <v>0</v>
      </c>
      <c r="J34" s="46">
        <f t="shared" si="8"/>
        <v>4</v>
      </c>
      <c r="K34" s="46">
        <f t="shared" si="9"/>
        <v>29</v>
      </c>
      <c r="L34" s="46">
        <f t="shared" si="10"/>
        <v>33</v>
      </c>
      <c r="M34" s="45">
        <f t="shared" si="11"/>
        <v>0.12121212121212122</v>
      </c>
      <c r="N34" s="74">
        <v>4460000</v>
      </c>
      <c r="O34" s="75">
        <v>1458974000</v>
      </c>
      <c r="P34" s="25"/>
    </row>
    <row r="35" spans="1:16">
      <c r="A35" s="64" t="s">
        <v>29</v>
      </c>
      <c r="B35" s="58">
        <v>1</v>
      </c>
      <c r="C35" s="5">
        <v>6</v>
      </c>
      <c r="D35" s="5">
        <f t="shared" si="4"/>
        <v>7</v>
      </c>
      <c r="E35" s="41">
        <f t="shared" si="5"/>
        <v>0.14285714285714285</v>
      </c>
      <c r="F35" s="5">
        <v>3</v>
      </c>
      <c r="G35" s="5">
        <v>2</v>
      </c>
      <c r="H35" s="5">
        <f t="shared" si="6"/>
        <v>5</v>
      </c>
      <c r="I35" s="41">
        <f t="shared" si="7"/>
        <v>0.6</v>
      </c>
      <c r="J35" s="42">
        <f t="shared" si="8"/>
        <v>4</v>
      </c>
      <c r="K35" s="42">
        <f t="shared" si="9"/>
        <v>8</v>
      </c>
      <c r="L35" s="42">
        <f t="shared" si="10"/>
        <v>12</v>
      </c>
      <c r="M35" s="41">
        <f t="shared" si="11"/>
        <v>0.33333333333333331</v>
      </c>
      <c r="N35" s="70">
        <v>1314000</v>
      </c>
      <c r="O35" s="71">
        <v>105227613</v>
      </c>
    </row>
    <row r="36" spans="1:16">
      <c r="A36" s="68" t="s">
        <v>45</v>
      </c>
      <c r="B36" s="62">
        <v>3</v>
      </c>
      <c r="C36" s="2">
        <v>2</v>
      </c>
      <c r="D36" s="2">
        <v>5</v>
      </c>
      <c r="E36" s="49">
        <v>0.6</v>
      </c>
      <c r="F36" s="2">
        <v>1</v>
      </c>
      <c r="G36" s="2">
        <v>4</v>
      </c>
      <c r="H36" s="2">
        <v>5</v>
      </c>
      <c r="I36" s="49">
        <v>0.2</v>
      </c>
      <c r="J36" s="2">
        <v>4</v>
      </c>
      <c r="K36" s="2">
        <v>6</v>
      </c>
      <c r="L36" s="2">
        <v>10</v>
      </c>
      <c r="M36" s="49">
        <v>0.4</v>
      </c>
      <c r="N36" s="70">
        <v>5258000</v>
      </c>
      <c r="O36" s="71">
        <v>295220195</v>
      </c>
    </row>
    <row r="37" spans="1:16">
      <c r="A37" s="64" t="s">
        <v>70</v>
      </c>
      <c r="B37" s="58">
        <v>4</v>
      </c>
      <c r="C37" s="5">
        <v>12</v>
      </c>
      <c r="D37" s="5">
        <f t="shared" ref="D37:D62" si="12">SUM(B37:C37)</f>
        <v>16</v>
      </c>
      <c r="E37" s="41">
        <f t="shared" ref="E37:E51" si="13">B37/D37</f>
        <v>0.25</v>
      </c>
      <c r="F37" s="5">
        <v>0</v>
      </c>
      <c r="G37" s="5">
        <v>5</v>
      </c>
      <c r="H37" s="5">
        <f t="shared" ref="H37:H62" si="14">SUM(F37:G37)</f>
        <v>5</v>
      </c>
      <c r="I37" s="41">
        <f>F37/H37</f>
        <v>0</v>
      </c>
      <c r="J37" s="42">
        <f t="shared" ref="J37:J62" si="15">B37+F37</f>
        <v>4</v>
      </c>
      <c r="K37" s="42">
        <f t="shared" ref="K37:K62" si="16">C37+G37</f>
        <v>17</v>
      </c>
      <c r="L37" s="42">
        <f t="shared" ref="L37:L62" si="17">J37+K37</f>
        <v>21</v>
      </c>
      <c r="M37" s="41">
        <f t="shared" ref="M37:M62" si="18">J37/L37</f>
        <v>0.19047619047619047</v>
      </c>
      <c r="N37" s="70">
        <v>7419000</v>
      </c>
      <c r="O37" s="71">
        <v>276435648</v>
      </c>
    </row>
    <row r="38" spans="1:16">
      <c r="A38" s="64" t="s">
        <v>72</v>
      </c>
      <c r="B38" s="58">
        <v>3</v>
      </c>
      <c r="C38" s="5">
        <v>9</v>
      </c>
      <c r="D38" s="5">
        <f t="shared" si="12"/>
        <v>12</v>
      </c>
      <c r="E38" s="41">
        <f t="shared" si="13"/>
        <v>0.25</v>
      </c>
      <c r="F38" s="5">
        <v>0</v>
      </c>
      <c r="G38" s="5">
        <v>2</v>
      </c>
      <c r="H38" s="5">
        <f t="shared" si="14"/>
        <v>2</v>
      </c>
      <c r="I38" s="41">
        <f>F38/H38</f>
        <v>0</v>
      </c>
      <c r="J38" s="42">
        <f t="shared" si="15"/>
        <v>3</v>
      </c>
      <c r="K38" s="42">
        <f t="shared" si="16"/>
        <v>11</v>
      </c>
      <c r="L38" s="42">
        <f t="shared" si="17"/>
        <v>14</v>
      </c>
      <c r="M38" s="41">
        <f t="shared" si="18"/>
        <v>0.21428571428571427</v>
      </c>
      <c r="N38" s="70">
        <v>4013000</v>
      </c>
      <c r="O38" s="71">
        <v>198547532</v>
      </c>
    </row>
    <row r="39" spans="1:16">
      <c r="A39" s="64" t="s">
        <v>73</v>
      </c>
      <c r="B39" s="58">
        <v>3</v>
      </c>
      <c r="C39" s="5">
        <v>19</v>
      </c>
      <c r="D39" s="5">
        <f t="shared" si="12"/>
        <v>22</v>
      </c>
      <c r="E39" s="41">
        <f t="shared" si="13"/>
        <v>0.13636363636363635</v>
      </c>
      <c r="F39" s="5">
        <v>0</v>
      </c>
      <c r="G39" s="5">
        <v>9</v>
      </c>
      <c r="H39" s="5">
        <f t="shared" si="14"/>
        <v>9</v>
      </c>
      <c r="I39" s="41">
        <f>F39/H39</f>
        <v>0</v>
      </c>
      <c r="J39" s="42">
        <f t="shared" si="15"/>
        <v>3</v>
      </c>
      <c r="K39" s="42">
        <f t="shared" si="16"/>
        <v>28</v>
      </c>
      <c r="L39" s="42">
        <f t="shared" si="17"/>
        <v>31</v>
      </c>
      <c r="M39" s="41">
        <f t="shared" si="18"/>
        <v>9.6774193548387094E-2</v>
      </c>
      <c r="N39" s="70">
        <v>7936000</v>
      </c>
      <c r="O39" s="71">
        <v>491495000</v>
      </c>
    </row>
    <row r="40" spans="1:16">
      <c r="A40" s="64" t="s">
        <v>81</v>
      </c>
      <c r="B40" s="58">
        <v>2</v>
      </c>
      <c r="C40" s="5">
        <v>7</v>
      </c>
      <c r="D40" s="5">
        <f t="shared" si="12"/>
        <v>9</v>
      </c>
      <c r="E40" s="41">
        <f t="shared" si="13"/>
        <v>0.22222222222222221</v>
      </c>
      <c r="F40" s="5">
        <v>1</v>
      </c>
      <c r="G40" s="5">
        <v>1</v>
      </c>
      <c r="H40" s="5">
        <f t="shared" si="14"/>
        <v>2</v>
      </c>
      <c r="I40" s="41">
        <f>F40/H40</f>
        <v>0.5</v>
      </c>
      <c r="J40" s="42">
        <f t="shared" si="15"/>
        <v>3</v>
      </c>
      <c r="K40" s="42">
        <f t="shared" si="16"/>
        <v>8</v>
      </c>
      <c r="L40" s="42">
        <f t="shared" si="17"/>
        <v>11</v>
      </c>
      <c r="M40" s="41">
        <f t="shared" si="18"/>
        <v>0.27272727272727271</v>
      </c>
      <c r="N40" s="70">
        <v>1691000</v>
      </c>
      <c r="O40" s="71">
        <v>131557148</v>
      </c>
    </row>
    <row r="41" spans="1:16" s="20" customFormat="1">
      <c r="A41" s="64" t="s">
        <v>26</v>
      </c>
      <c r="B41" s="58">
        <v>3</v>
      </c>
      <c r="C41" s="5">
        <v>5</v>
      </c>
      <c r="D41" s="5">
        <f t="shared" si="12"/>
        <v>8</v>
      </c>
      <c r="E41" s="41">
        <f t="shared" si="13"/>
        <v>0.375</v>
      </c>
      <c r="F41" s="5">
        <v>0</v>
      </c>
      <c r="G41" s="5">
        <v>0</v>
      </c>
      <c r="H41" s="5">
        <f t="shared" si="14"/>
        <v>0</v>
      </c>
      <c r="I41" s="41">
        <v>0</v>
      </c>
      <c r="J41" s="42">
        <f t="shared" si="15"/>
        <v>3</v>
      </c>
      <c r="K41" s="42">
        <f t="shared" si="16"/>
        <v>5</v>
      </c>
      <c r="L41" s="42">
        <f t="shared" si="17"/>
        <v>8</v>
      </c>
      <c r="M41" s="41">
        <f t="shared" si="18"/>
        <v>0.375</v>
      </c>
      <c r="N41" s="70">
        <v>1245000</v>
      </c>
      <c r="O41" s="71">
        <v>60146007</v>
      </c>
      <c r="P41"/>
    </row>
    <row r="42" spans="1:16">
      <c r="A42" s="64" t="s">
        <v>30</v>
      </c>
      <c r="B42" s="58">
        <v>3</v>
      </c>
      <c r="C42" s="5">
        <v>2</v>
      </c>
      <c r="D42" s="5">
        <f t="shared" si="12"/>
        <v>5</v>
      </c>
      <c r="E42" s="41">
        <f t="shared" si="13"/>
        <v>0.6</v>
      </c>
      <c r="F42" s="5">
        <v>0</v>
      </c>
      <c r="G42" s="5">
        <v>2</v>
      </c>
      <c r="H42" s="5">
        <f t="shared" si="14"/>
        <v>2</v>
      </c>
      <c r="I42" s="41">
        <f>F42/H42</f>
        <v>0</v>
      </c>
      <c r="J42" s="42">
        <f t="shared" si="15"/>
        <v>3</v>
      </c>
      <c r="K42" s="42">
        <f t="shared" si="16"/>
        <v>4</v>
      </c>
      <c r="L42" s="42">
        <f t="shared" si="17"/>
        <v>7</v>
      </c>
      <c r="M42" s="41">
        <f t="shared" si="18"/>
        <v>0.42857142857142855</v>
      </c>
      <c r="N42" s="70">
        <v>1493000</v>
      </c>
      <c r="O42" s="71">
        <v>252462322</v>
      </c>
    </row>
    <row r="43" spans="1:16">
      <c r="A43" s="64" t="s">
        <v>77</v>
      </c>
      <c r="B43" s="58">
        <v>3</v>
      </c>
      <c r="C43" s="5">
        <v>4</v>
      </c>
      <c r="D43" s="5">
        <f t="shared" si="12"/>
        <v>7</v>
      </c>
      <c r="E43" s="41">
        <f t="shared" si="13"/>
        <v>0.42857142857142855</v>
      </c>
      <c r="F43" s="5">
        <v>0</v>
      </c>
      <c r="G43" s="5">
        <v>2</v>
      </c>
      <c r="H43" s="5">
        <f t="shared" si="14"/>
        <v>2</v>
      </c>
      <c r="I43" s="41">
        <f>F43/H43</f>
        <v>0</v>
      </c>
      <c r="J43" s="42">
        <f t="shared" si="15"/>
        <v>3</v>
      </c>
      <c r="K43" s="42">
        <f t="shared" si="16"/>
        <v>6</v>
      </c>
      <c r="L43" s="42">
        <f t="shared" si="17"/>
        <v>9</v>
      </c>
      <c r="M43" s="41">
        <f t="shared" si="18"/>
        <v>0.33333333333333331</v>
      </c>
      <c r="N43" s="70">
        <v>2234000</v>
      </c>
      <c r="O43" s="71">
        <v>370807227</v>
      </c>
    </row>
    <row r="44" spans="1:16">
      <c r="A44" s="64" t="s">
        <v>78</v>
      </c>
      <c r="B44" s="58">
        <v>3</v>
      </c>
      <c r="C44" s="5">
        <v>9</v>
      </c>
      <c r="D44" s="5">
        <f t="shared" si="12"/>
        <v>12</v>
      </c>
      <c r="E44" s="41">
        <f t="shared" si="13"/>
        <v>0.25</v>
      </c>
      <c r="F44" s="5">
        <v>0</v>
      </c>
      <c r="G44" s="5">
        <v>7</v>
      </c>
      <c r="H44" s="5">
        <f t="shared" si="14"/>
        <v>7</v>
      </c>
      <c r="I44" s="41">
        <f>F44/H44</f>
        <v>0</v>
      </c>
      <c r="J44" s="42">
        <f t="shared" si="15"/>
        <v>3</v>
      </c>
      <c r="K44" s="42">
        <f t="shared" si="16"/>
        <v>16</v>
      </c>
      <c r="L44" s="42">
        <f t="shared" si="17"/>
        <v>19</v>
      </c>
      <c r="M44" s="41">
        <f t="shared" si="18"/>
        <v>0.15789473684210525</v>
      </c>
      <c r="N44" s="70">
        <v>6571000</v>
      </c>
      <c r="O44" s="71">
        <v>713062555</v>
      </c>
    </row>
    <row r="45" spans="1:16">
      <c r="A45" s="66" t="s">
        <v>13</v>
      </c>
      <c r="B45" s="60">
        <v>1</v>
      </c>
      <c r="C45" s="7">
        <v>5</v>
      </c>
      <c r="D45" s="5">
        <f t="shared" si="12"/>
        <v>6</v>
      </c>
      <c r="E45" s="41">
        <f t="shared" si="13"/>
        <v>0.16666666666666666</v>
      </c>
      <c r="F45" s="7">
        <v>1</v>
      </c>
      <c r="G45" s="7">
        <v>4</v>
      </c>
      <c r="H45" s="7">
        <f t="shared" si="14"/>
        <v>5</v>
      </c>
      <c r="I45" s="45">
        <f>F45/H45</f>
        <v>0.2</v>
      </c>
      <c r="J45" s="42">
        <f t="shared" si="15"/>
        <v>2</v>
      </c>
      <c r="K45" s="42">
        <f t="shared" si="16"/>
        <v>9</v>
      </c>
      <c r="L45" s="42">
        <f t="shared" si="17"/>
        <v>11</v>
      </c>
      <c r="M45" s="41">
        <f t="shared" si="18"/>
        <v>0.18181818181818182</v>
      </c>
      <c r="N45" s="70">
        <v>536000</v>
      </c>
      <c r="O45" s="71">
        <v>270000000</v>
      </c>
    </row>
    <row r="46" spans="1:16" s="25" customFormat="1">
      <c r="A46" s="64" t="s">
        <v>17</v>
      </c>
      <c r="B46" s="58">
        <v>2</v>
      </c>
      <c r="C46" s="5">
        <v>5</v>
      </c>
      <c r="D46" s="5">
        <f t="shared" si="12"/>
        <v>7</v>
      </c>
      <c r="E46" s="41">
        <f t="shared" si="13"/>
        <v>0.2857142857142857</v>
      </c>
      <c r="F46" s="5">
        <v>0</v>
      </c>
      <c r="G46" s="5">
        <v>0</v>
      </c>
      <c r="H46" s="5">
        <f t="shared" si="14"/>
        <v>0</v>
      </c>
      <c r="I46" s="41">
        <v>0</v>
      </c>
      <c r="J46" s="42">
        <f t="shared" si="15"/>
        <v>2</v>
      </c>
      <c r="K46" s="42">
        <f t="shared" si="16"/>
        <v>5</v>
      </c>
      <c r="L46" s="42">
        <f t="shared" si="17"/>
        <v>7</v>
      </c>
      <c r="M46" s="41">
        <f t="shared" si="18"/>
        <v>0.2857142857142857</v>
      </c>
      <c r="N46" s="70">
        <v>4614000</v>
      </c>
      <c r="O46" s="71">
        <v>502076000</v>
      </c>
      <c r="P46"/>
    </row>
    <row r="47" spans="1:16">
      <c r="A47" s="64" t="s">
        <v>79</v>
      </c>
      <c r="B47" s="58">
        <v>2</v>
      </c>
      <c r="C47" s="5">
        <v>4</v>
      </c>
      <c r="D47" s="5">
        <f t="shared" si="12"/>
        <v>6</v>
      </c>
      <c r="E47" s="41">
        <f t="shared" si="13"/>
        <v>0.33333333333333331</v>
      </c>
      <c r="F47" s="5">
        <v>0</v>
      </c>
      <c r="G47" s="5">
        <v>6</v>
      </c>
      <c r="H47" s="5">
        <f t="shared" si="14"/>
        <v>6</v>
      </c>
      <c r="I47" s="41">
        <f t="shared" ref="I47:I53" si="19">F47/H47</f>
        <v>0</v>
      </c>
      <c r="J47" s="42">
        <f t="shared" si="15"/>
        <v>2</v>
      </c>
      <c r="K47" s="42">
        <f t="shared" si="16"/>
        <v>10</v>
      </c>
      <c r="L47" s="42">
        <f t="shared" si="17"/>
        <v>12</v>
      </c>
      <c r="M47" s="41">
        <f t="shared" si="18"/>
        <v>0.16666666666666666</v>
      </c>
      <c r="N47" s="70">
        <v>2157000</v>
      </c>
      <c r="O47" s="71">
        <v>430983538</v>
      </c>
    </row>
    <row r="48" spans="1:16">
      <c r="A48" s="64" t="s">
        <v>80</v>
      </c>
      <c r="B48" s="58">
        <v>2</v>
      </c>
      <c r="C48" s="5">
        <v>9</v>
      </c>
      <c r="D48" s="5">
        <f t="shared" si="12"/>
        <v>11</v>
      </c>
      <c r="E48" s="41">
        <f t="shared" si="13"/>
        <v>0.18181818181818182</v>
      </c>
      <c r="F48" s="5">
        <v>0</v>
      </c>
      <c r="G48" s="5">
        <v>1</v>
      </c>
      <c r="H48" s="5">
        <f t="shared" si="14"/>
        <v>1</v>
      </c>
      <c r="I48" s="41">
        <f t="shared" si="19"/>
        <v>0</v>
      </c>
      <c r="J48" s="42">
        <f t="shared" si="15"/>
        <v>2</v>
      </c>
      <c r="K48" s="42">
        <f t="shared" si="16"/>
        <v>10</v>
      </c>
      <c r="L48" s="42">
        <f t="shared" si="17"/>
        <v>12</v>
      </c>
      <c r="M48" s="41">
        <f t="shared" si="18"/>
        <v>0.16666666666666666</v>
      </c>
      <c r="N48" s="70">
        <v>2808000</v>
      </c>
      <c r="O48" s="71">
        <v>1264834000</v>
      </c>
    </row>
    <row r="49" spans="1:15">
      <c r="A49" s="64" t="s">
        <v>94</v>
      </c>
      <c r="B49" s="58">
        <v>0</v>
      </c>
      <c r="C49" s="5">
        <v>3</v>
      </c>
      <c r="D49" s="5">
        <f t="shared" si="12"/>
        <v>3</v>
      </c>
      <c r="E49" s="41">
        <f t="shared" si="13"/>
        <v>0</v>
      </c>
      <c r="F49" s="5">
        <v>2</v>
      </c>
      <c r="G49" s="5">
        <v>1</v>
      </c>
      <c r="H49" s="5">
        <f t="shared" si="14"/>
        <v>3</v>
      </c>
      <c r="I49" s="41">
        <f t="shared" si="19"/>
        <v>0.66666666666666663</v>
      </c>
      <c r="J49" s="42">
        <f t="shared" si="15"/>
        <v>2</v>
      </c>
      <c r="K49" s="42">
        <f t="shared" si="16"/>
        <v>4</v>
      </c>
      <c r="L49" s="42">
        <f t="shared" si="17"/>
        <v>6</v>
      </c>
      <c r="M49" s="41">
        <f t="shared" si="18"/>
        <v>0.33333333333333331</v>
      </c>
      <c r="N49" s="70">
        <v>5519000</v>
      </c>
      <c r="O49" s="71">
        <v>607490000</v>
      </c>
    </row>
    <row r="50" spans="1:15">
      <c r="A50" s="64" t="s">
        <v>82</v>
      </c>
      <c r="B50" s="58">
        <v>2</v>
      </c>
      <c r="C50" s="5">
        <v>7</v>
      </c>
      <c r="D50" s="5">
        <f t="shared" si="12"/>
        <v>9</v>
      </c>
      <c r="E50" s="41">
        <f t="shared" si="13"/>
        <v>0.22222222222222221</v>
      </c>
      <c r="F50" s="5">
        <v>0</v>
      </c>
      <c r="G50" s="5">
        <v>3</v>
      </c>
      <c r="H50" s="5">
        <f t="shared" si="14"/>
        <v>3</v>
      </c>
      <c r="I50" s="41">
        <f t="shared" si="19"/>
        <v>0</v>
      </c>
      <c r="J50" s="42">
        <f t="shared" si="15"/>
        <v>2</v>
      </c>
      <c r="K50" s="42">
        <f t="shared" si="16"/>
        <v>10</v>
      </c>
      <c r="L50" s="42">
        <f t="shared" si="17"/>
        <v>12</v>
      </c>
      <c r="M50" s="41">
        <f t="shared" si="18"/>
        <v>0.16666666666666666</v>
      </c>
      <c r="N50" s="70">
        <v>6923000</v>
      </c>
      <c r="O50" s="71">
        <v>580739715</v>
      </c>
    </row>
    <row r="51" spans="1:15">
      <c r="A51" s="64" t="s">
        <v>83</v>
      </c>
      <c r="B51" s="58">
        <v>2</v>
      </c>
      <c r="C51" s="5">
        <v>5</v>
      </c>
      <c r="D51" s="5">
        <f t="shared" si="12"/>
        <v>7</v>
      </c>
      <c r="E51" s="41">
        <f t="shared" si="13"/>
        <v>0.2857142857142857</v>
      </c>
      <c r="F51" s="5">
        <v>0</v>
      </c>
      <c r="G51" s="5">
        <v>5</v>
      </c>
      <c r="H51" s="5">
        <f t="shared" si="14"/>
        <v>5</v>
      </c>
      <c r="I51" s="41">
        <f t="shared" si="19"/>
        <v>0</v>
      </c>
      <c r="J51" s="42">
        <f t="shared" si="15"/>
        <v>2</v>
      </c>
      <c r="K51" s="42">
        <f t="shared" si="16"/>
        <v>10</v>
      </c>
      <c r="L51" s="42">
        <f t="shared" si="17"/>
        <v>12</v>
      </c>
      <c r="M51" s="41">
        <f t="shared" si="18"/>
        <v>0.16666666666666666</v>
      </c>
      <c r="N51" s="70">
        <v>4546000</v>
      </c>
      <c r="O51" s="71">
        <v>569131000</v>
      </c>
    </row>
    <row r="52" spans="1:15">
      <c r="A52" s="64" t="s">
        <v>44</v>
      </c>
      <c r="B52" s="58">
        <v>0</v>
      </c>
      <c r="C52" s="5">
        <v>0</v>
      </c>
      <c r="D52" s="5">
        <f t="shared" si="12"/>
        <v>0</v>
      </c>
      <c r="E52" s="41">
        <v>0</v>
      </c>
      <c r="F52" s="5">
        <v>2</v>
      </c>
      <c r="G52" s="5">
        <v>0</v>
      </c>
      <c r="H52" s="5">
        <f t="shared" si="14"/>
        <v>2</v>
      </c>
      <c r="I52" s="41">
        <f t="shared" si="19"/>
        <v>1</v>
      </c>
      <c r="J52" s="42">
        <f t="shared" si="15"/>
        <v>2</v>
      </c>
      <c r="K52" s="42">
        <f t="shared" si="16"/>
        <v>0</v>
      </c>
      <c r="L52" s="42">
        <f t="shared" si="17"/>
        <v>2</v>
      </c>
      <c r="M52" s="41">
        <f t="shared" si="18"/>
        <v>1</v>
      </c>
      <c r="N52" s="70">
        <v>4402000</v>
      </c>
      <c r="O52" s="71">
        <v>114580254</v>
      </c>
    </row>
    <row r="53" spans="1:15">
      <c r="A53" s="64" t="s">
        <v>98</v>
      </c>
      <c r="B53" s="58">
        <v>0</v>
      </c>
      <c r="C53" s="5">
        <v>4</v>
      </c>
      <c r="D53" s="5">
        <f t="shared" si="12"/>
        <v>4</v>
      </c>
      <c r="E53" s="41">
        <f t="shared" ref="E53:E62" si="20">B53/D53</f>
        <v>0</v>
      </c>
      <c r="F53" s="5">
        <v>2</v>
      </c>
      <c r="G53" s="5">
        <v>2</v>
      </c>
      <c r="H53" s="5">
        <f t="shared" si="14"/>
        <v>4</v>
      </c>
      <c r="I53" s="41">
        <f t="shared" si="19"/>
        <v>0.5</v>
      </c>
      <c r="J53" s="42">
        <f t="shared" si="15"/>
        <v>2</v>
      </c>
      <c r="K53" s="42">
        <f t="shared" si="16"/>
        <v>6</v>
      </c>
      <c r="L53" s="42">
        <f t="shared" si="17"/>
        <v>8</v>
      </c>
      <c r="M53" s="41">
        <f t="shared" si="18"/>
        <v>0.25</v>
      </c>
      <c r="N53" s="70">
        <v>1537000</v>
      </c>
      <c r="O53" s="71">
        <v>158604900</v>
      </c>
    </row>
    <row r="54" spans="1:15">
      <c r="A54" s="64" t="s">
        <v>32</v>
      </c>
      <c r="B54" s="58">
        <v>2</v>
      </c>
      <c r="C54" s="5">
        <v>4</v>
      </c>
      <c r="D54" s="5">
        <f t="shared" si="12"/>
        <v>6</v>
      </c>
      <c r="E54" s="41">
        <f t="shared" si="20"/>
        <v>0.33333333333333331</v>
      </c>
      <c r="F54" s="5">
        <v>0</v>
      </c>
      <c r="G54" s="5">
        <v>0</v>
      </c>
      <c r="H54" s="5">
        <f t="shared" si="14"/>
        <v>0</v>
      </c>
      <c r="I54" s="41">
        <v>0</v>
      </c>
      <c r="J54" s="42">
        <f t="shared" si="15"/>
        <v>2</v>
      </c>
      <c r="K54" s="42">
        <f t="shared" si="16"/>
        <v>4</v>
      </c>
      <c r="L54" s="42">
        <f t="shared" si="17"/>
        <v>6</v>
      </c>
      <c r="M54" s="41">
        <f t="shared" si="18"/>
        <v>0.33333333333333331</v>
      </c>
      <c r="N54" s="70">
        <v>1729000</v>
      </c>
      <c r="O54" s="71">
        <v>66803789</v>
      </c>
    </row>
    <row r="55" spans="1:15">
      <c r="A55" s="64" t="s">
        <v>36</v>
      </c>
      <c r="B55" s="58">
        <v>1</v>
      </c>
      <c r="C55" s="5">
        <v>4</v>
      </c>
      <c r="D55" s="5">
        <f t="shared" si="12"/>
        <v>5</v>
      </c>
      <c r="E55" s="41">
        <f t="shared" si="20"/>
        <v>0.2</v>
      </c>
      <c r="F55" s="5">
        <v>1</v>
      </c>
      <c r="G55" s="5">
        <v>1</v>
      </c>
      <c r="H55" s="5">
        <f t="shared" si="14"/>
        <v>2</v>
      </c>
      <c r="I55" s="41">
        <f t="shared" ref="I55:I60" si="21">F55/H55</f>
        <v>0.5</v>
      </c>
      <c r="J55" s="42">
        <f t="shared" si="15"/>
        <v>2</v>
      </c>
      <c r="K55" s="42">
        <f t="shared" si="16"/>
        <v>5</v>
      </c>
      <c r="L55" s="42">
        <f t="shared" si="17"/>
        <v>7</v>
      </c>
      <c r="M55" s="41">
        <f t="shared" si="18"/>
        <v>0.2857142857142857</v>
      </c>
      <c r="N55" s="70">
        <v>908000</v>
      </c>
      <c r="O55" s="71">
        <v>204359000</v>
      </c>
    </row>
    <row r="56" spans="1:15">
      <c r="A56" s="64" t="s">
        <v>84</v>
      </c>
      <c r="B56" s="58">
        <v>2</v>
      </c>
      <c r="C56" s="5">
        <v>2</v>
      </c>
      <c r="D56" s="5">
        <f t="shared" si="12"/>
        <v>4</v>
      </c>
      <c r="E56" s="41">
        <f t="shared" si="20"/>
        <v>0.5</v>
      </c>
      <c r="F56" s="5">
        <v>0</v>
      </c>
      <c r="G56" s="5">
        <v>7</v>
      </c>
      <c r="H56" s="5">
        <f t="shared" si="14"/>
        <v>7</v>
      </c>
      <c r="I56" s="41">
        <f t="shared" si="21"/>
        <v>0</v>
      </c>
      <c r="J56" s="42">
        <f t="shared" si="15"/>
        <v>2</v>
      </c>
      <c r="K56" s="42">
        <f t="shared" si="16"/>
        <v>9</v>
      </c>
      <c r="L56" s="42">
        <f t="shared" si="17"/>
        <v>11</v>
      </c>
      <c r="M56" s="41">
        <f t="shared" si="18"/>
        <v>0.18181818181818182</v>
      </c>
      <c r="N56" s="70">
        <v>5497000</v>
      </c>
      <c r="O56" s="71">
        <v>1249254000</v>
      </c>
    </row>
    <row r="57" spans="1:15">
      <c r="A57" s="64" t="s">
        <v>37</v>
      </c>
      <c r="B57" s="58">
        <v>2</v>
      </c>
      <c r="C57" s="5">
        <v>11</v>
      </c>
      <c r="D57" s="5">
        <f t="shared" si="12"/>
        <v>13</v>
      </c>
      <c r="E57" s="41">
        <f t="shared" si="20"/>
        <v>0.15384615384615385</v>
      </c>
      <c r="F57" s="5">
        <v>0</v>
      </c>
      <c r="G57" s="5">
        <v>2</v>
      </c>
      <c r="H57" s="5">
        <f t="shared" si="14"/>
        <v>2</v>
      </c>
      <c r="I57" s="41">
        <f t="shared" si="21"/>
        <v>0</v>
      </c>
      <c r="J57" s="42">
        <f t="shared" si="15"/>
        <v>2</v>
      </c>
      <c r="K57" s="42">
        <f t="shared" si="16"/>
        <v>13</v>
      </c>
      <c r="L57" s="42">
        <f t="shared" si="17"/>
        <v>15</v>
      </c>
      <c r="M57" s="41">
        <f t="shared" si="18"/>
        <v>0.13333333333333333</v>
      </c>
      <c r="N57" s="70">
        <v>5474000</v>
      </c>
      <c r="O57" s="71">
        <v>862124419</v>
      </c>
    </row>
    <row r="58" spans="1:15">
      <c r="A58" s="64" t="s">
        <v>85</v>
      </c>
      <c r="B58" s="58">
        <v>2</v>
      </c>
      <c r="C58" s="5">
        <v>0</v>
      </c>
      <c r="D58" s="5">
        <f t="shared" si="12"/>
        <v>2</v>
      </c>
      <c r="E58" s="41">
        <f t="shared" si="20"/>
        <v>1</v>
      </c>
      <c r="F58" s="5">
        <v>0</v>
      </c>
      <c r="G58" s="5">
        <v>1</v>
      </c>
      <c r="H58" s="5">
        <f t="shared" si="14"/>
        <v>1</v>
      </c>
      <c r="I58" s="41">
        <f t="shared" si="21"/>
        <v>0</v>
      </c>
      <c r="J58" s="42">
        <f t="shared" si="15"/>
        <v>2</v>
      </c>
      <c r="K58" s="42">
        <f t="shared" si="16"/>
        <v>1</v>
      </c>
      <c r="L58" s="42">
        <f t="shared" si="17"/>
        <v>3</v>
      </c>
      <c r="M58" s="41">
        <f t="shared" si="18"/>
        <v>0.66666666666666663</v>
      </c>
      <c r="N58" s="70">
        <v>1497000</v>
      </c>
      <c r="O58" s="71">
        <v>303559835</v>
      </c>
    </row>
    <row r="59" spans="1:15">
      <c r="A59" s="64" t="s">
        <v>38</v>
      </c>
      <c r="B59" s="58">
        <v>2</v>
      </c>
      <c r="C59" s="5">
        <v>12</v>
      </c>
      <c r="D59" s="5">
        <f t="shared" si="12"/>
        <v>14</v>
      </c>
      <c r="E59" s="41">
        <f t="shared" si="20"/>
        <v>0.14285714285714285</v>
      </c>
      <c r="F59" s="5">
        <v>0</v>
      </c>
      <c r="G59" s="5">
        <v>2</v>
      </c>
      <c r="H59" s="5">
        <f t="shared" si="14"/>
        <v>2</v>
      </c>
      <c r="I59" s="41">
        <f t="shared" si="21"/>
        <v>0</v>
      </c>
      <c r="J59" s="42">
        <f t="shared" si="15"/>
        <v>2</v>
      </c>
      <c r="K59" s="42">
        <f t="shared" si="16"/>
        <v>14</v>
      </c>
      <c r="L59" s="42">
        <f t="shared" si="17"/>
        <v>16</v>
      </c>
      <c r="M59" s="41">
        <f t="shared" si="18"/>
        <v>0.125</v>
      </c>
      <c r="N59" s="70">
        <v>2679000</v>
      </c>
      <c r="O59" s="71">
        <v>1008161000</v>
      </c>
    </row>
    <row r="60" spans="1:15">
      <c r="A60" s="64" t="s">
        <v>88</v>
      </c>
      <c r="B60" s="58">
        <v>1</v>
      </c>
      <c r="C60" s="5">
        <v>0</v>
      </c>
      <c r="D60" s="5">
        <f t="shared" si="12"/>
        <v>1</v>
      </c>
      <c r="E60" s="41">
        <f t="shared" si="20"/>
        <v>1</v>
      </c>
      <c r="F60" s="5">
        <v>1</v>
      </c>
      <c r="G60" s="5">
        <v>0</v>
      </c>
      <c r="H60" s="5">
        <f t="shared" si="14"/>
        <v>1</v>
      </c>
      <c r="I60" s="41">
        <f t="shared" si="21"/>
        <v>1</v>
      </c>
      <c r="J60" s="42">
        <f t="shared" si="15"/>
        <v>2</v>
      </c>
      <c r="K60" s="42">
        <f t="shared" si="16"/>
        <v>0</v>
      </c>
      <c r="L60" s="42">
        <f t="shared" si="17"/>
        <v>2</v>
      </c>
      <c r="M60" s="41">
        <f t="shared" si="18"/>
        <v>1</v>
      </c>
      <c r="N60" s="70">
        <v>3457000</v>
      </c>
      <c r="O60" s="71">
        <v>334814322</v>
      </c>
    </row>
    <row r="61" spans="1:15">
      <c r="A61" s="64" t="s">
        <v>40</v>
      </c>
      <c r="B61" s="58">
        <v>2</v>
      </c>
      <c r="C61" s="5">
        <v>9</v>
      </c>
      <c r="D61" s="5">
        <f t="shared" si="12"/>
        <v>11</v>
      </c>
      <c r="E61" s="41">
        <f t="shared" si="20"/>
        <v>0.18181818181818182</v>
      </c>
      <c r="F61" s="5">
        <v>0</v>
      </c>
      <c r="G61" s="5">
        <v>0</v>
      </c>
      <c r="H61" s="5">
        <f t="shared" si="14"/>
        <v>0</v>
      </c>
      <c r="I61" s="41">
        <v>0</v>
      </c>
      <c r="J61" s="42">
        <f t="shared" si="15"/>
        <v>2</v>
      </c>
      <c r="K61" s="42">
        <f t="shared" si="16"/>
        <v>9</v>
      </c>
      <c r="L61" s="42">
        <f t="shared" si="17"/>
        <v>11</v>
      </c>
      <c r="M61" s="41">
        <f t="shared" si="18"/>
        <v>0.18181818181818182</v>
      </c>
      <c r="N61" s="70">
        <v>1615000</v>
      </c>
      <c r="O61" s="71">
        <v>218857276</v>
      </c>
    </row>
    <row r="62" spans="1:15">
      <c r="A62" s="64" t="s">
        <v>11</v>
      </c>
      <c r="B62" s="58">
        <v>1</v>
      </c>
      <c r="C62" s="5">
        <v>3</v>
      </c>
      <c r="D62" s="5">
        <f t="shared" si="12"/>
        <v>4</v>
      </c>
      <c r="E62" s="41">
        <f t="shared" si="20"/>
        <v>0.25</v>
      </c>
      <c r="F62" s="5">
        <v>0</v>
      </c>
      <c r="G62" s="5">
        <v>1</v>
      </c>
      <c r="H62" s="5">
        <f t="shared" si="14"/>
        <v>1</v>
      </c>
      <c r="I62" s="41">
        <f>F62/H62</f>
        <v>0</v>
      </c>
      <c r="J62" s="42">
        <f t="shared" si="15"/>
        <v>1</v>
      </c>
      <c r="K62" s="42">
        <f t="shared" si="16"/>
        <v>4</v>
      </c>
      <c r="L62" s="42">
        <f t="shared" si="17"/>
        <v>5</v>
      </c>
      <c r="M62" s="41">
        <f t="shared" si="18"/>
        <v>0.2</v>
      </c>
      <c r="N62" s="70">
        <v>981000</v>
      </c>
      <c r="O62" s="71">
        <v>234972872</v>
      </c>
    </row>
    <row r="63" spans="1:15">
      <c r="A63" s="68" t="s">
        <v>48</v>
      </c>
      <c r="B63" s="62">
        <v>0</v>
      </c>
      <c r="C63" s="2">
        <v>0</v>
      </c>
      <c r="D63" s="2">
        <v>0</v>
      </c>
      <c r="E63" s="49">
        <v>0</v>
      </c>
      <c r="F63" s="2">
        <v>0</v>
      </c>
      <c r="G63" s="2">
        <v>0</v>
      </c>
      <c r="H63" s="2">
        <v>1</v>
      </c>
      <c r="I63" s="49">
        <v>1</v>
      </c>
      <c r="J63" s="2">
        <v>1</v>
      </c>
      <c r="K63" s="2">
        <v>0</v>
      </c>
      <c r="L63" s="2">
        <v>1</v>
      </c>
      <c r="M63" s="49">
        <v>1</v>
      </c>
      <c r="N63" s="70">
        <v>0</v>
      </c>
      <c r="O63" s="71">
        <v>37289972</v>
      </c>
    </row>
    <row r="64" spans="1:15">
      <c r="A64" s="64" t="s">
        <v>1</v>
      </c>
      <c r="B64" s="58">
        <v>1</v>
      </c>
      <c r="C64" s="5">
        <v>3</v>
      </c>
      <c r="D64" s="5">
        <f t="shared" ref="D64:D87" si="22">SUM(B64:C64)</f>
        <v>4</v>
      </c>
      <c r="E64" s="41">
        <f t="shared" ref="E64:E71" si="23">B64/D64</f>
        <v>0.25</v>
      </c>
      <c r="F64" s="5">
        <v>0</v>
      </c>
      <c r="G64" s="5">
        <v>3</v>
      </c>
      <c r="H64" s="5">
        <f t="shared" ref="H64:H87" si="24">SUM(F64:G64)</f>
        <v>3</v>
      </c>
      <c r="I64" s="41">
        <f>F64/H64</f>
        <v>0</v>
      </c>
      <c r="J64" s="42">
        <f t="shared" ref="J64:J87" si="25">B64+F64</f>
        <v>1</v>
      </c>
      <c r="K64" s="42">
        <f t="shared" ref="K64:K87" si="26">C64+G64</f>
        <v>6</v>
      </c>
      <c r="L64" s="42">
        <f t="shared" ref="L64:L87" si="27">J64+K64</f>
        <v>7</v>
      </c>
      <c r="M64" s="41">
        <f t="shared" ref="M64:M76" si="28">J64/L64</f>
        <v>0.14285714285714285</v>
      </c>
      <c r="N64" s="70">
        <v>2305000</v>
      </c>
      <c r="O64" s="71">
        <v>228864581</v>
      </c>
    </row>
    <row r="65" spans="1:16" s="25" customFormat="1">
      <c r="A65" s="64" t="s">
        <v>91</v>
      </c>
      <c r="B65" s="58">
        <v>0</v>
      </c>
      <c r="C65" s="5">
        <v>4</v>
      </c>
      <c r="D65" s="5">
        <f t="shared" si="22"/>
        <v>4</v>
      </c>
      <c r="E65" s="41">
        <f t="shared" si="23"/>
        <v>0</v>
      </c>
      <c r="F65" s="5">
        <v>1</v>
      </c>
      <c r="G65" s="5">
        <v>7</v>
      </c>
      <c r="H65" s="5">
        <f t="shared" si="24"/>
        <v>8</v>
      </c>
      <c r="I65" s="41">
        <f>F65/H65</f>
        <v>0.125</v>
      </c>
      <c r="J65" s="42">
        <f t="shared" si="25"/>
        <v>1</v>
      </c>
      <c r="K65" s="42">
        <f t="shared" si="26"/>
        <v>11</v>
      </c>
      <c r="L65" s="42">
        <f t="shared" si="27"/>
        <v>12</v>
      </c>
      <c r="M65" s="41">
        <f t="shared" si="28"/>
        <v>8.3333333333333329E-2</v>
      </c>
      <c r="N65" s="70">
        <v>2128000</v>
      </c>
      <c r="O65" s="71">
        <v>573077153</v>
      </c>
      <c r="P65"/>
    </row>
    <row r="66" spans="1:16">
      <c r="A66" s="64" t="s">
        <v>92</v>
      </c>
      <c r="B66" s="58">
        <v>0</v>
      </c>
      <c r="C66" s="5">
        <v>4</v>
      </c>
      <c r="D66" s="5">
        <f t="shared" si="22"/>
        <v>4</v>
      </c>
      <c r="E66" s="41">
        <f t="shared" si="23"/>
        <v>0</v>
      </c>
      <c r="F66" s="5">
        <v>1</v>
      </c>
      <c r="G66" s="5">
        <v>2</v>
      </c>
      <c r="H66" s="5">
        <f t="shared" si="24"/>
        <v>3</v>
      </c>
      <c r="I66" s="41">
        <f>F66/H66</f>
        <v>0.33333333333333331</v>
      </c>
      <c r="J66" s="42">
        <f t="shared" si="25"/>
        <v>1</v>
      </c>
      <c r="K66" s="42">
        <f t="shared" si="26"/>
        <v>6</v>
      </c>
      <c r="L66" s="42">
        <f t="shared" si="27"/>
        <v>7</v>
      </c>
      <c r="M66" s="41">
        <f t="shared" si="28"/>
        <v>0.14285714285714285</v>
      </c>
      <c r="N66" s="70">
        <v>2504000</v>
      </c>
      <c r="O66" s="71">
        <v>435053793</v>
      </c>
    </row>
    <row r="67" spans="1:16">
      <c r="A67" s="64" t="s">
        <v>19</v>
      </c>
      <c r="B67" s="58">
        <v>1</v>
      </c>
      <c r="C67" s="5">
        <v>4</v>
      </c>
      <c r="D67" s="5">
        <f t="shared" si="22"/>
        <v>5</v>
      </c>
      <c r="E67" s="41">
        <f t="shared" si="23"/>
        <v>0.2</v>
      </c>
      <c r="F67" s="5">
        <v>0</v>
      </c>
      <c r="G67" s="5">
        <v>3</v>
      </c>
      <c r="H67" s="5">
        <f t="shared" si="24"/>
        <v>3</v>
      </c>
      <c r="I67" s="41">
        <f>F67/H67</f>
        <v>0</v>
      </c>
      <c r="J67" s="42">
        <f t="shared" si="25"/>
        <v>1</v>
      </c>
      <c r="K67" s="42">
        <f t="shared" si="26"/>
        <v>7</v>
      </c>
      <c r="L67" s="42">
        <f t="shared" si="27"/>
        <v>8</v>
      </c>
      <c r="M67" s="41">
        <f t="shared" si="28"/>
        <v>0.125</v>
      </c>
      <c r="N67" s="70">
        <v>3777000</v>
      </c>
      <c r="O67" s="71">
        <v>277993305</v>
      </c>
    </row>
    <row r="68" spans="1:16">
      <c r="A68" s="64" t="s">
        <v>21</v>
      </c>
      <c r="B68" s="58">
        <v>0</v>
      </c>
      <c r="C68" s="5">
        <v>2</v>
      </c>
      <c r="D68" s="5">
        <f t="shared" si="22"/>
        <v>2</v>
      </c>
      <c r="E68" s="41">
        <f t="shared" si="23"/>
        <v>0</v>
      </c>
      <c r="F68" s="5">
        <v>1</v>
      </c>
      <c r="G68" s="5">
        <v>8</v>
      </c>
      <c r="H68" s="5">
        <f t="shared" si="24"/>
        <v>9</v>
      </c>
      <c r="I68" s="41">
        <f>F68/H68</f>
        <v>0.1111111111111111</v>
      </c>
      <c r="J68" s="42">
        <f t="shared" si="25"/>
        <v>1</v>
      </c>
      <c r="K68" s="42">
        <f t="shared" si="26"/>
        <v>10</v>
      </c>
      <c r="L68" s="42">
        <f t="shared" si="27"/>
        <v>11</v>
      </c>
      <c r="M68" s="41">
        <f t="shared" si="28"/>
        <v>9.0909090909090912E-2</v>
      </c>
      <c r="N68" s="70">
        <v>638000</v>
      </c>
      <c r="O68" s="71">
        <v>37814196</v>
      </c>
    </row>
    <row r="69" spans="1:16">
      <c r="A69" s="64" t="s">
        <v>23</v>
      </c>
      <c r="B69" s="58">
        <v>1</v>
      </c>
      <c r="C69" s="5">
        <v>0</v>
      </c>
      <c r="D69" s="5">
        <f t="shared" si="22"/>
        <v>1</v>
      </c>
      <c r="E69" s="41">
        <f t="shared" si="23"/>
        <v>1</v>
      </c>
      <c r="F69" s="5">
        <v>0</v>
      </c>
      <c r="G69" s="5">
        <v>0</v>
      </c>
      <c r="H69" s="5">
        <f t="shared" si="24"/>
        <v>0</v>
      </c>
      <c r="I69" s="41">
        <v>0</v>
      </c>
      <c r="J69" s="42">
        <f t="shared" si="25"/>
        <v>1</v>
      </c>
      <c r="K69" s="42">
        <f t="shared" si="26"/>
        <v>0</v>
      </c>
      <c r="L69" s="42">
        <f t="shared" si="27"/>
        <v>1</v>
      </c>
      <c r="M69" s="41">
        <f t="shared" si="28"/>
        <v>1</v>
      </c>
      <c r="N69" s="70">
        <v>3495000</v>
      </c>
      <c r="O69" s="71">
        <v>215153173</v>
      </c>
      <c r="P69" s="20"/>
    </row>
    <row r="70" spans="1:16">
      <c r="A70" s="64" t="s">
        <v>97</v>
      </c>
      <c r="B70" s="58">
        <v>0</v>
      </c>
      <c r="C70" s="5">
        <v>5</v>
      </c>
      <c r="D70" s="5">
        <f t="shared" si="22"/>
        <v>5</v>
      </c>
      <c r="E70" s="41">
        <f t="shared" si="23"/>
        <v>0</v>
      </c>
      <c r="F70" s="5">
        <v>1</v>
      </c>
      <c r="G70" s="5">
        <v>6</v>
      </c>
      <c r="H70" s="5">
        <f t="shared" si="24"/>
        <v>7</v>
      </c>
      <c r="I70" s="41">
        <f>F70/H70</f>
        <v>0.14285714285714285</v>
      </c>
      <c r="J70" s="42">
        <f t="shared" si="25"/>
        <v>1</v>
      </c>
      <c r="K70" s="42">
        <f t="shared" si="26"/>
        <v>11</v>
      </c>
      <c r="L70" s="42">
        <f t="shared" si="27"/>
        <v>12</v>
      </c>
      <c r="M70" s="41">
        <f t="shared" si="28"/>
        <v>8.3333333333333329E-2</v>
      </c>
      <c r="N70" s="70">
        <v>7633000</v>
      </c>
      <c r="O70" s="71">
        <v>783225000</v>
      </c>
    </row>
    <row r="71" spans="1:16">
      <c r="A71" s="64" t="s">
        <v>35</v>
      </c>
      <c r="B71" s="58">
        <v>1</v>
      </c>
      <c r="C71" s="5">
        <v>5</v>
      </c>
      <c r="D71" s="5">
        <f t="shared" si="22"/>
        <v>6</v>
      </c>
      <c r="E71" s="41">
        <f t="shared" si="23"/>
        <v>0.16666666666666666</v>
      </c>
      <c r="F71" s="5">
        <v>0</v>
      </c>
      <c r="G71" s="5">
        <v>10</v>
      </c>
      <c r="H71" s="5">
        <f t="shared" si="24"/>
        <v>10</v>
      </c>
      <c r="I71" s="41">
        <f>F71/H71</f>
        <v>0</v>
      </c>
      <c r="J71" s="42">
        <f t="shared" si="25"/>
        <v>1</v>
      </c>
      <c r="K71" s="42">
        <f t="shared" si="26"/>
        <v>15</v>
      </c>
      <c r="L71" s="42">
        <f t="shared" si="27"/>
        <v>16</v>
      </c>
      <c r="M71" s="41">
        <f t="shared" si="28"/>
        <v>6.25E-2</v>
      </c>
      <c r="N71" s="70">
        <v>1706000</v>
      </c>
      <c r="O71" s="71">
        <v>272995000</v>
      </c>
    </row>
    <row r="72" spans="1:16">
      <c r="A72" s="64" t="s">
        <v>49</v>
      </c>
      <c r="B72" s="58">
        <v>0</v>
      </c>
      <c r="C72" s="5">
        <v>0</v>
      </c>
      <c r="D72" s="5">
        <f t="shared" si="22"/>
        <v>0</v>
      </c>
      <c r="E72" s="41">
        <v>0</v>
      </c>
      <c r="F72" s="5">
        <v>1</v>
      </c>
      <c r="G72" s="5">
        <v>10</v>
      </c>
      <c r="H72" s="5">
        <f t="shared" si="24"/>
        <v>11</v>
      </c>
      <c r="I72" s="41">
        <f>F72/H72</f>
        <v>9.0909090909090912E-2</v>
      </c>
      <c r="J72" s="42">
        <f t="shared" si="25"/>
        <v>1</v>
      </c>
      <c r="K72" s="42">
        <f t="shared" si="26"/>
        <v>10</v>
      </c>
      <c r="L72" s="42">
        <f t="shared" si="27"/>
        <v>11</v>
      </c>
      <c r="M72" s="41">
        <f t="shared" si="28"/>
        <v>9.0909090909090912E-2</v>
      </c>
      <c r="N72" s="70">
        <v>320000</v>
      </c>
      <c r="O72" s="71">
        <v>121593467</v>
      </c>
      <c r="P72" s="20"/>
    </row>
    <row r="73" spans="1:16">
      <c r="A73" s="64" t="s">
        <v>87</v>
      </c>
      <c r="B73" s="58">
        <v>1</v>
      </c>
      <c r="C73" s="5">
        <v>1</v>
      </c>
      <c r="D73" s="5">
        <f t="shared" si="22"/>
        <v>2</v>
      </c>
      <c r="E73" s="41">
        <f>B73/D73</f>
        <v>0.5</v>
      </c>
      <c r="F73" s="5">
        <v>0</v>
      </c>
      <c r="G73" s="5">
        <v>5</v>
      </c>
      <c r="H73" s="5">
        <f t="shared" si="24"/>
        <v>5</v>
      </c>
      <c r="I73" s="41">
        <f>F73/H73</f>
        <v>0</v>
      </c>
      <c r="J73" s="42">
        <f t="shared" si="25"/>
        <v>1</v>
      </c>
      <c r="K73" s="42">
        <f t="shared" si="26"/>
        <v>6</v>
      </c>
      <c r="L73" s="42">
        <f t="shared" si="27"/>
        <v>7</v>
      </c>
      <c r="M73" s="41">
        <f t="shared" si="28"/>
        <v>0.14285714285714285</v>
      </c>
      <c r="N73" s="70">
        <v>5678000</v>
      </c>
      <c r="O73" s="71">
        <v>370807227</v>
      </c>
    </row>
    <row r="74" spans="1:16">
      <c r="A74" s="64" t="s">
        <v>0</v>
      </c>
      <c r="B74" s="58">
        <v>0</v>
      </c>
      <c r="C74" s="5">
        <v>2</v>
      </c>
      <c r="D74" s="5">
        <f t="shared" si="22"/>
        <v>2</v>
      </c>
      <c r="E74" s="41">
        <f>B74/D74</f>
        <v>0</v>
      </c>
      <c r="F74" s="5">
        <v>0</v>
      </c>
      <c r="G74" s="5">
        <v>0</v>
      </c>
      <c r="H74" s="5">
        <f t="shared" si="24"/>
        <v>0</v>
      </c>
      <c r="I74" s="41">
        <v>0</v>
      </c>
      <c r="J74" s="42">
        <f t="shared" si="25"/>
        <v>0</v>
      </c>
      <c r="K74" s="42">
        <f t="shared" si="26"/>
        <v>2</v>
      </c>
      <c r="L74" s="42">
        <f t="shared" si="27"/>
        <v>2</v>
      </c>
      <c r="M74" s="41">
        <f t="shared" si="28"/>
        <v>0</v>
      </c>
      <c r="N74" s="70">
        <v>306000</v>
      </c>
      <c r="O74" s="71">
        <v>143511577</v>
      </c>
    </row>
    <row r="75" spans="1:16">
      <c r="A75" s="64" t="s">
        <v>89</v>
      </c>
      <c r="B75" s="58">
        <v>0</v>
      </c>
      <c r="C75" s="5">
        <v>3</v>
      </c>
      <c r="D75" s="5">
        <f t="shared" si="22"/>
        <v>3</v>
      </c>
      <c r="E75" s="41">
        <f>B75/D75</f>
        <v>0</v>
      </c>
      <c r="F75" s="5">
        <v>0</v>
      </c>
      <c r="G75" s="5">
        <v>0</v>
      </c>
      <c r="H75" s="5">
        <f t="shared" si="24"/>
        <v>0</v>
      </c>
      <c r="I75" s="41" t="e">
        <f>F75/H75</f>
        <v>#DIV/0!</v>
      </c>
      <c r="J75" s="42">
        <f t="shared" si="25"/>
        <v>0</v>
      </c>
      <c r="K75" s="42">
        <f t="shared" si="26"/>
        <v>3</v>
      </c>
      <c r="L75" s="42">
        <f t="shared" si="27"/>
        <v>3</v>
      </c>
      <c r="M75" s="41">
        <f t="shared" si="28"/>
        <v>0</v>
      </c>
      <c r="N75" s="70">
        <v>461000</v>
      </c>
      <c r="O75" s="71">
        <v>85138836</v>
      </c>
    </row>
    <row r="76" spans="1:16">
      <c r="A76" s="66" t="s">
        <v>41</v>
      </c>
      <c r="B76" s="60">
        <v>0</v>
      </c>
      <c r="C76" s="7">
        <v>2</v>
      </c>
      <c r="D76" s="5">
        <f t="shared" si="22"/>
        <v>2</v>
      </c>
      <c r="E76" s="41">
        <f>B76/D76</f>
        <v>0</v>
      </c>
      <c r="F76" s="7">
        <v>0</v>
      </c>
      <c r="G76" s="7">
        <v>2</v>
      </c>
      <c r="H76" s="7">
        <f t="shared" si="24"/>
        <v>2</v>
      </c>
      <c r="I76" s="45">
        <f>F76/H76</f>
        <v>0</v>
      </c>
      <c r="J76" s="42">
        <f t="shared" si="25"/>
        <v>0</v>
      </c>
      <c r="K76" s="42">
        <f t="shared" si="26"/>
        <v>4</v>
      </c>
      <c r="L76" s="42">
        <f t="shared" si="27"/>
        <v>4</v>
      </c>
      <c r="M76" s="41">
        <f t="shared" si="28"/>
        <v>0</v>
      </c>
      <c r="N76" s="70">
        <v>1172000</v>
      </c>
      <c r="O76" s="71">
        <v>99310</v>
      </c>
      <c r="P76" s="20"/>
    </row>
    <row r="77" spans="1:16" s="20" customFormat="1">
      <c r="A77" s="66" t="s">
        <v>12</v>
      </c>
      <c r="B77" s="60">
        <v>0</v>
      </c>
      <c r="C77" s="7">
        <v>0</v>
      </c>
      <c r="D77" s="5">
        <f t="shared" si="22"/>
        <v>0</v>
      </c>
      <c r="E77" s="41">
        <v>0</v>
      </c>
      <c r="F77" s="7">
        <v>0</v>
      </c>
      <c r="G77" s="7">
        <v>0</v>
      </c>
      <c r="H77" s="7">
        <f t="shared" si="24"/>
        <v>0</v>
      </c>
      <c r="I77" s="45">
        <v>0</v>
      </c>
      <c r="J77" s="42">
        <f t="shared" si="25"/>
        <v>0</v>
      </c>
      <c r="K77" s="42">
        <f t="shared" si="26"/>
        <v>0</v>
      </c>
      <c r="L77" s="42">
        <f t="shared" si="27"/>
        <v>0</v>
      </c>
      <c r="M77" s="41">
        <v>0</v>
      </c>
      <c r="N77" s="70">
        <v>1587000</v>
      </c>
      <c r="O77" s="71">
        <v>112744406</v>
      </c>
      <c r="P77"/>
    </row>
    <row r="78" spans="1:16">
      <c r="A78" s="64" t="s">
        <v>90</v>
      </c>
      <c r="B78" s="58">
        <v>0</v>
      </c>
      <c r="C78" s="5">
        <v>0</v>
      </c>
      <c r="D78" s="5">
        <f t="shared" si="22"/>
        <v>0</v>
      </c>
      <c r="E78" s="41">
        <v>0</v>
      </c>
      <c r="F78" s="5">
        <v>0</v>
      </c>
      <c r="G78" s="5">
        <v>0</v>
      </c>
      <c r="H78" s="5">
        <f t="shared" si="24"/>
        <v>0</v>
      </c>
      <c r="I78" s="41">
        <v>0</v>
      </c>
      <c r="J78" s="42">
        <f t="shared" si="25"/>
        <v>0</v>
      </c>
      <c r="K78" s="42">
        <f t="shared" si="26"/>
        <v>0</v>
      </c>
      <c r="L78" s="42">
        <f t="shared" si="27"/>
        <v>0</v>
      </c>
      <c r="M78" s="41">
        <v>0</v>
      </c>
      <c r="N78" s="70">
        <v>2929000</v>
      </c>
      <c r="O78" s="71">
        <v>108001442</v>
      </c>
    </row>
    <row r="79" spans="1:16">
      <c r="A79" s="64" t="s">
        <v>14</v>
      </c>
      <c r="B79" s="58">
        <v>0</v>
      </c>
      <c r="C79" s="5">
        <v>0</v>
      </c>
      <c r="D79" s="5">
        <f t="shared" si="22"/>
        <v>0</v>
      </c>
      <c r="E79" s="41">
        <v>0</v>
      </c>
      <c r="F79" s="5">
        <v>0</v>
      </c>
      <c r="G79" s="5">
        <v>1</v>
      </c>
      <c r="H79" s="5">
        <f t="shared" si="24"/>
        <v>1</v>
      </c>
      <c r="I79" s="41">
        <f>F79/H79</f>
        <v>0</v>
      </c>
      <c r="J79" s="42">
        <f t="shared" si="25"/>
        <v>0</v>
      </c>
      <c r="K79" s="42">
        <f t="shared" si="26"/>
        <v>1</v>
      </c>
      <c r="L79" s="42">
        <f t="shared" si="27"/>
        <v>1</v>
      </c>
      <c r="M79" s="41">
        <f>J79/L79</f>
        <v>0</v>
      </c>
      <c r="N79" s="70">
        <v>1504000</v>
      </c>
      <c r="O79" s="71">
        <v>846776300</v>
      </c>
    </row>
    <row r="80" spans="1:16">
      <c r="A80" s="64" t="s">
        <v>16</v>
      </c>
      <c r="B80" s="58">
        <v>0</v>
      </c>
      <c r="C80" s="5">
        <v>0</v>
      </c>
      <c r="D80" s="5">
        <f t="shared" si="22"/>
        <v>0</v>
      </c>
      <c r="E80" s="41">
        <v>0</v>
      </c>
      <c r="F80" s="5">
        <v>0</v>
      </c>
      <c r="G80" s="5">
        <v>0</v>
      </c>
      <c r="H80" s="5">
        <f t="shared" si="24"/>
        <v>0</v>
      </c>
      <c r="I80" s="41">
        <v>0</v>
      </c>
      <c r="J80" s="42">
        <f t="shared" si="25"/>
        <v>0</v>
      </c>
      <c r="K80" s="42">
        <f t="shared" si="26"/>
        <v>0</v>
      </c>
      <c r="L80" s="42">
        <f t="shared" si="27"/>
        <v>0</v>
      </c>
      <c r="M80" s="41">
        <v>0</v>
      </c>
      <c r="N80" s="70">
        <v>2135000</v>
      </c>
      <c r="O80" s="71">
        <v>77962176</v>
      </c>
    </row>
    <row r="81" spans="1:16">
      <c r="A81" s="64" t="s">
        <v>93</v>
      </c>
      <c r="B81" s="58">
        <v>0</v>
      </c>
      <c r="C81" s="5">
        <v>0</v>
      </c>
      <c r="D81" s="5">
        <f t="shared" si="22"/>
        <v>0</v>
      </c>
      <c r="E81" s="41">
        <v>0</v>
      </c>
      <c r="F81" s="5">
        <v>0</v>
      </c>
      <c r="G81" s="5">
        <v>0</v>
      </c>
      <c r="H81" s="5">
        <f t="shared" si="24"/>
        <v>0</v>
      </c>
      <c r="I81" s="41">
        <v>0</v>
      </c>
      <c r="J81" s="42">
        <f t="shared" si="25"/>
        <v>0</v>
      </c>
      <c r="K81" s="42">
        <f t="shared" si="26"/>
        <v>0</v>
      </c>
      <c r="L81" s="42">
        <f t="shared" si="27"/>
        <v>0</v>
      </c>
      <c r="M81" s="41">
        <v>0</v>
      </c>
      <c r="N81" s="70">
        <v>436000</v>
      </c>
      <c r="O81" s="71">
        <v>276585611</v>
      </c>
    </row>
    <row r="82" spans="1:16">
      <c r="A82" s="64" t="s">
        <v>22</v>
      </c>
      <c r="B82" s="58">
        <v>0</v>
      </c>
      <c r="C82" s="5">
        <v>2</v>
      </c>
      <c r="D82" s="5">
        <f t="shared" si="22"/>
        <v>2</v>
      </c>
      <c r="E82" s="41">
        <f>B82/D82</f>
        <v>0</v>
      </c>
      <c r="F82" s="5">
        <v>0</v>
      </c>
      <c r="G82" s="5">
        <v>3</v>
      </c>
      <c r="H82" s="5">
        <f t="shared" si="24"/>
        <v>3</v>
      </c>
      <c r="I82" s="41">
        <f>F82/H82</f>
        <v>0</v>
      </c>
      <c r="J82" s="42">
        <f t="shared" si="25"/>
        <v>0</v>
      </c>
      <c r="K82" s="42">
        <f t="shared" si="26"/>
        <v>5</v>
      </c>
      <c r="L82" s="42">
        <f t="shared" si="27"/>
        <v>5</v>
      </c>
      <c r="M82" s="41">
        <f>J82/L82</f>
        <v>0</v>
      </c>
      <c r="N82" s="70">
        <v>3324000</v>
      </c>
      <c r="O82" s="71">
        <v>498281706</v>
      </c>
    </row>
    <row r="83" spans="1:16">
      <c r="A83" s="64" t="s">
        <v>24</v>
      </c>
      <c r="B83" s="58">
        <v>0</v>
      </c>
      <c r="C83" s="5">
        <v>4</v>
      </c>
      <c r="D83" s="5">
        <f t="shared" si="22"/>
        <v>4</v>
      </c>
      <c r="E83" s="41">
        <f>B83/D83</f>
        <v>0</v>
      </c>
      <c r="F83" s="5">
        <v>0</v>
      </c>
      <c r="G83" s="5">
        <v>1</v>
      </c>
      <c r="H83" s="5">
        <f t="shared" si="24"/>
        <v>1</v>
      </c>
      <c r="I83" s="41">
        <f>F83/H83</f>
        <v>0</v>
      </c>
      <c r="J83" s="42">
        <f t="shared" si="25"/>
        <v>0</v>
      </c>
      <c r="K83" s="42">
        <f t="shared" si="26"/>
        <v>5</v>
      </c>
      <c r="L83" s="42">
        <f t="shared" si="27"/>
        <v>5</v>
      </c>
      <c r="M83" s="41">
        <f>J83/L83</f>
        <v>0</v>
      </c>
      <c r="N83" s="70">
        <v>1986000</v>
      </c>
      <c r="O83" s="71">
        <v>94119271</v>
      </c>
    </row>
    <row r="84" spans="1:16">
      <c r="A84" s="64" t="s">
        <v>25</v>
      </c>
      <c r="B84" s="58">
        <v>0</v>
      </c>
      <c r="C84" s="5">
        <v>2</v>
      </c>
      <c r="D84" s="5">
        <f t="shared" si="22"/>
        <v>2</v>
      </c>
      <c r="E84" s="41">
        <f>B84/D84</f>
        <v>0</v>
      </c>
      <c r="F84" s="5">
        <v>0</v>
      </c>
      <c r="G84" s="5">
        <v>1</v>
      </c>
      <c r="H84" s="5">
        <f t="shared" si="24"/>
        <v>1</v>
      </c>
      <c r="I84" s="41">
        <f>F84/H84</f>
        <v>0</v>
      </c>
      <c r="J84" s="42">
        <f t="shared" si="25"/>
        <v>0</v>
      </c>
      <c r="K84" s="42">
        <f t="shared" si="26"/>
        <v>3</v>
      </c>
      <c r="L84" s="42">
        <f t="shared" si="27"/>
        <v>3</v>
      </c>
      <c r="M84" s="41">
        <f>J84/L84</f>
        <v>0</v>
      </c>
      <c r="N84" s="70">
        <v>943000</v>
      </c>
      <c r="O84" s="71">
        <v>67435543</v>
      </c>
    </row>
    <row r="85" spans="1:16">
      <c r="A85" s="64" t="s">
        <v>27</v>
      </c>
      <c r="B85" s="58">
        <v>0</v>
      </c>
      <c r="C85" s="5">
        <v>0</v>
      </c>
      <c r="D85" s="5">
        <f t="shared" si="22"/>
        <v>0</v>
      </c>
      <c r="E85" s="41">
        <v>0</v>
      </c>
      <c r="F85" s="5">
        <v>0</v>
      </c>
      <c r="G85" s="5">
        <v>0</v>
      </c>
      <c r="H85" s="5">
        <f t="shared" si="24"/>
        <v>0</v>
      </c>
      <c r="I85" s="41">
        <v>0</v>
      </c>
      <c r="J85" s="42">
        <f t="shared" si="25"/>
        <v>0</v>
      </c>
      <c r="K85" s="42">
        <f t="shared" si="26"/>
        <v>0</v>
      </c>
      <c r="L85" s="42">
        <f t="shared" si="27"/>
        <v>0</v>
      </c>
      <c r="M85" s="41">
        <v>0</v>
      </c>
      <c r="N85" s="70">
        <v>1238000</v>
      </c>
      <c r="O85" s="71">
        <v>180257589</v>
      </c>
    </row>
    <row r="86" spans="1:16">
      <c r="A86" s="64" t="s">
        <v>96</v>
      </c>
      <c r="B86" s="58">
        <v>0</v>
      </c>
      <c r="C86" s="5">
        <v>1</v>
      </c>
      <c r="D86" s="5">
        <f t="shared" si="22"/>
        <v>1</v>
      </c>
      <c r="E86" s="41">
        <f>B86/D86</f>
        <v>0</v>
      </c>
      <c r="F86" s="5">
        <v>0</v>
      </c>
      <c r="G86" s="5">
        <v>0</v>
      </c>
      <c r="H86" s="5">
        <f t="shared" si="24"/>
        <v>0</v>
      </c>
      <c r="I86" s="41">
        <v>0</v>
      </c>
      <c r="J86" s="42">
        <f t="shared" si="25"/>
        <v>0</v>
      </c>
      <c r="K86" s="42">
        <f t="shared" si="26"/>
        <v>1</v>
      </c>
      <c r="L86" s="42">
        <f t="shared" si="27"/>
        <v>1</v>
      </c>
      <c r="M86" s="41">
        <f>J86/L86</f>
        <v>0</v>
      </c>
      <c r="N86" s="70">
        <v>97000</v>
      </c>
      <c r="O86" s="71">
        <v>46856247</v>
      </c>
    </row>
    <row r="87" spans="1:16">
      <c r="A87" s="64" t="s">
        <v>28</v>
      </c>
      <c r="B87" s="58">
        <v>0</v>
      </c>
      <c r="C87" s="5">
        <v>0</v>
      </c>
      <c r="D87" s="5">
        <f t="shared" si="22"/>
        <v>0</v>
      </c>
      <c r="E87" s="41">
        <v>0</v>
      </c>
      <c r="F87" s="5">
        <v>0</v>
      </c>
      <c r="G87" s="5">
        <v>2</v>
      </c>
      <c r="H87" s="5">
        <f t="shared" si="24"/>
        <v>2</v>
      </c>
      <c r="I87" s="41">
        <f>F87/H87</f>
        <v>0</v>
      </c>
      <c r="J87" s="42">
        <f t="shared" si="25"/>
        <v>0</v>
      </c>
      <c r="K87" s="42">
        <f t="shared" si="26"/>
        <v>2</v>
      </c>
      <c r="L87" s="42">
        <f t="shared" si="27"/>
        <v>2</v>
      </c>
      <c r="M87" s="41">
        <f>J87/L87</f>
        <v>0</v>
      </c>
      <c r="N87" s="70">
        <v>4191000</v>
      </c>
      <c r="O87" s="71">
        <v>165376656</v>
      </c>
    </row>
    <row r="88" spans="1:16">
      <c r="A88" s="68" t="s">
        <v>120</v>
      </c>
      <c r="B88" s="62">
        <v>0</v>
      </c>
      <c r="C88" s="2">
        <v>1</v>
      </c>
      <c r="D88" s="2">
        <v>1</v>
      </c>
      <c r="E88" s="49">
        <v>0</v>
      </c>
      <c r="F88" s="2">
        <v>0</v>
      </c>
      <c r="G88" s="2">
        <v>0</v>
      </c>
      <c r="H88" s="2">
        <v>0</v>
      </c>
      <c r="I88" s="49">
        <v>0</v>
      </c>
      <c r="J88" s="2">
        <v>0</v>
      </c>
      <c r="K88" s="2">
        <v>1</v>
      </c>
      <c r="L88" s="2">
        <v>1</v>
      </c>
      <c r="M88" s="49">
        <v>0</v>
      </c>
      <c r="N88" s="70">
        <v>196000</v>
      </c>
      <c r="O88" s="71">
        <v>94544460</v>
      </c>
    </row>
    <row r="89" spans="1:16" s="26" customFormat="1">
      <c r="A89" s="64" t="s">
        <v>31</v>
      </c>
      <c r="B89" s="58">
        <v>0</v>
      </c>
      <c r="C89" s="5">
        <v>0</v>
      </c>
      <c r="D89" s="5">
        <f>SUM(B89:C89)</f>
        <v>0</v>
      </c>
      <c r="E89" s="41">
        <v>0</v>
      </c>
      <c r="F89" s="5">
        <v>0</v>
      </c>
      <c r="G89" s="5">
        <v>1</v>
      </c>
      <c r="H89" s="5">
        <f>SUM(F89:G89)</f>
        <v>1</v>
      </c>
      <c r="I89" s="41">
        <f>F89/H89</f>
        <v>0</v>
      </c>
      <c r="J89" s="42">
        <f>B89+F89</f>
        <v>0</v>
      </c>
      <c r="K89" s="42">
        <f>C89+G89</f>
        <v>1</v>
      </c>
      <c r="L89" s="42">
        <f>J89+K89</f>
        <v>1</v>
      </c>
      <c r="M89" s="41">
        <f>J89/L89</f>
        <v>0</v>
      </c>
      <c r="N89" s="70">
        <v>146000</v>
      </c>
      <c r="O89" s="71">
        <v>285420000</v>
      </c>
      <c r="P89"/>
    </row>
    <row r="90" spans="1:16">
      <c r="A90" s="68" t="s">
        <v>119</v>
      </c>
      <c r="B90" s="62">
        <v>0</v>
      </c>
      <c r="C90" s="2">
        <v>0</v>
      </c>
      <c r="D90" s="2">
        <v>0</v>
      </c>
      <c r="E90" s="49">
        <v>0</v>
      </c>
      <c r="F90" s="2">
        <v>0</v>
      </c>
      <c r="G90" s="2">
        <v>0</v>
      </c>
      <c r="H90" s="2">
        <v>0</v>
      </c>
      <c r="I90" s="49">
        <v>0</v>
      </c>
      <c r="J90" s="2">
        <v>0</v>
      </c>
      <c r="K90" s="2">
        <v>0</v>
      </c>
      <c r="L90" s="2">
        <v>0</v>
      </c>
      <c r="M90" s="49">
        <v>0</v>
      </c>
      <c r="N90" s="70">
        <v>312000</v>
      </c>
      <c r="O90" s="71">
        <v>231160168</v>
      </c>
    </row>
    <row r="91" spans="1:16">
      <c r="A91" s="64" t="s">
        <v>33</v>
      </c>
      <c r="B91" s="58">
        <v>0</v>
      </c>
      <c r="C91" s="5">
        <v>0</v>
      </c>
      <c r="D91" s="5">
        <f>SUM(B91:C91)</f>
        <v>0</v>
      </c>
      <c r="E91" s="41">
        <v>0</v>
      </c>
      <c r="F91" s="5">
        <v>0</v>
      </c>
      <c r="G91" s="5">
        <v>0</v>
      </c>
      <c r="H91" s="5">
        <f>SUM(F91:G91)</f>
        <v>0</v>
      </c>
      <c r="I91" s="41">
        <v>0</v>
      </c>
      <c r="J91" s="42">
        <f>B91+F91</f>
        <v>0</v>
      </c>
      <c r="K91" s="42">
        <f>C91+G91</f>
        <v>0</v>
      </c>
      <c r="L91" s="42">
        <f>J91+K91</f>
        <v>0</v>
      </c>
      <c r="M91" s="41">
        <v>0</v>
      </c>
      <c r="N91" s="70">
        <v>0</v>
      </c>
      <c r="O91" s="71">
        <v>272487483</v>
      </c>
    </row>
    <row r="92" spans="1:16">
      <c r="A92" s="64" t="s">
        <v>34</v>
      </c>
      <c r="B92" s="58">
        <v>0</v>
      </c>
      <c r="C92" s="5">
        <v>0</v>
      </c>
      <c r="D92" s="5">
        <f>SUM(B92:C92)</f>
        <v>0</v>
      </c>
      <c r="E92" s="41">
        <v>0</v>
      </c>
      <c r="F92" s="5">
        <v>0</v>
      </c>
      <c r="G92" s="5">
        <v>0</v>
      </c>
      <c r="H92" s="5">
        <f>SUM(F92:G92)</f>
        <v>0</v>
      </c>
      <c r="I92" s="41">
        <v>0</v>
      </c>
      <c r="J92" s="42">
        <f>B92+F92</f>
        <v>0</v>
      </c>
      <c r="K92" s="42">
        <f>C92+G92</f>
        <v>0</v>
      </c>
      <c r="L92" s="42">
        <f>J92+K92</f>
        <v>0</v>
      </c>
      <c r="M92" s="41">
        <v>0</v>
      </c>
      <c r="N92" s="70">
        <v>2425000</v>
      </c>
      <c r="O92" s="71">
        <v>125800</v>
      </c>
    </row>
    <row r="93" spans="1:16">
      <c r="A93" s="68" t="s">
        <v>42</v>
      </c>
      <c r="B93" s="62">
        <v>0</v>
      </c>
      <c r="C93" s="2">
        <v>0</v>
      </c>
      <c r="D93" s="2">
        <v>0</v>
      </c>
      <c r="E93" s="49">
        <v>0</v>
      </c>
      <c r="F93" s="2">
        <v>0</v>
      </c>
      <c r="G93" s="2">
        <v>0</v>
      </c>
      <c r="H93" s="2">
        <v>0</v>
      </c>
      <c r="I93" s="49">
        <v>0</v>
      </c>
      <c r="J93" s="2">
        <v>0</v>
      </c>
      <c r="K93" s="2">
        <v>0</v>
      </c>
      <c r="L93" s="2">
        <v>0</v>
      </c>
      <c r="M93" s="49">
        <v>0</v>
      </c>
      <c r="N93" s="74">
        <v>246000</v>
      </c>
      <c r="O93" s="75">
        <v>146689850</v>
      </c>
    </row>
    <row r="94" spans="1:16" ht="16" thickBot="1">
      <c r="A94" s="69" t="s">
        <v>39</v>
      </c>
      <c r="B94" s="63">
        <v>0</v>
      </c>
      <c r="C94" s="50">
        <v>0</v>
      </c>
      <c r="D94" s="50">
        <f>SUM(B94:C94)</f>
        <v>0</v>
      </c>
      <c r="E94" s="51">
        <v>0</v>
      </c>
      <c r="F94" s="50">
        <v>0</v>
      </c>
      <c r="G94" s="50">
        <v>0</v>
      </c>
      <c r="H94" s="50">
        <f>SUM(F94:G94)</f>
        <v>0</v>
      </c>
      <c r="I94" s="51">
        <v>0</v>
      </c>
      <c r="J94" s="52">
        <f>B94+F94</f>
        <v>0</v>
      </c>
      <c r="K94" s="52">
        <f>C94+G94</f>
        <v>0</v>
      </c>
      <c r="L94" s="52">
        <f>J94+K94</f>
        <v>0</v>
      </c>
      <c r="M94" s="51">
        <v>0</v>
      </c>
      <c r="N94" s="76">
        <v>691000</v>
      </c>
      <c r="O94" s="77">
        <v>65409906</v>
      </c>
    </row>
    <row r="95" spans="1:16" ht="20" customHeight="1">
      <c r="A95" s="31" t="s">
        <v>109</v>
      </c>
      <c r="B95" s="39">
        <f>SUM(B13:B94)</f>
        <v>178</v>
      </c>
      <c r="C95" s="39">
        <f t="shared" ref="C95:H95" si="29">SUM(C13:C94)</f>
        <v>452</v>
      </c>
      <c r="D95" s="39">
        <f t="shared" si="29"/>
        <v>630</v>
      </c>
      <c r="E95" s="1"/>
      <c r="F95" s="39">
        <f t="shared" si="29"/>
        <v>48</v>
      </c>
      <c r="G95" s="39">
        <f t="shared" si="29"/>
        <v>280</v>
      </c>
      <c r="H95" s="39">
        <f t="shared" si="29"/>
        <v>329</v>
      </c>
      <c r="I95" s="1"/>
      <c r="J95" s="40">
        <f>SUM(J5:J94)</f>
        <v>244</v>
      </c>
      <c r="K95" s="40">
        <f>SUM(K5:K94)</f>
        <v>843</v>
      </c>
      <c r="L95" s="40">
        <f>SUM(L5:L94)</f>
        <v>1087</v>
      </c>
      <c r="M95" s="1"/>
      <c r="N95" s="82"/>
      <c r="O95" s="82"/>
      <c r="P95" s="24"/>
    </row>
    <row r="96" spans="1:16" ht="19" customHeight="1">
      <c r="A96" s="32" t="s">
        <v>110</v>
      </c>
      <c r="B96" s="12">
        <f>B95/D95</f>
        <v>0.28253968253968254</v>
      </c>
      <c r="C96" s="10"/>
      <c r="D96" s="57"/>
      <c r="E96" s="4"/>
      <c r="F96" s="12">
        <f>F95/H95</f>
        <v>0.1458966565349544</v>
      </c>
      <c r="G96" s="10"/>
      <c r="H96" s="57"/>
      <c r="I96" s="3"/>
      <c r="J96" s="11">
        <f>J95/L95</f>
        <v>0.22447102115915363</v>
      </c>
      <c r="K96" s="10"/>
      <c r="L96" s="10"/>
      <c r="M96" s="81" t="s">
        <v>112</v>
      </c>
      <c r="N96" s="83">
        <f>AVERAGE(N13:N94)</f>
        <v>3744695.1219512196</v>
      </c>
      <c r="O96" s="83">
        <f>AVERAGE(O13:O94)</f>
        <v>397685036.26829267</v>
      </c>
      <c r="P96" s="24"/>
    </row>
    <row r="97" spans="1:15" s="27" customFormat="1" ht="17">
      <c r="A97" s="29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81" t="s">
        <v>113</v>
      </c>
      <c r="N97"/>
      <c r="O97" s="21">
        <v>407756000</v>
      </c>
    </row>
    <row r="98" spans="1:15" s="27" customFormat="1">
      <c r="A98" s="53" t="s">
        <v>105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5" s="27" customFormat="1">
      <c r="A99" s="54" t="s">
        <v>106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5" s="27" customFormat="1">
      <c r="A100" s="55" t="s">
        <v>122</v>
      </c>
    </row>
    <row r="101" spans="1:15" s="27" customFormat="1">
      <c r="A101" s="56" t="s">
        <v>115</v>
      </c>
    </row>
    <row r="102" spans="1:15" s="27" customFormat="1">
      <c r="A102" s="56" t="s">
        <v>116</v>
      </c>
    </row>
  </sheetData>
  <sortState ref="A13:P94">
    <sortCondition descending="1" ref="J13:J94"/>
  </sortState>
  <phoneticPr fontId="14" type="noConversion"/>
  <printOptions horizontalCentered="1"/>
  <pageMargins left="1" right="1" top="1" bottom="1" header="0.5" footer="0.75"/>
  <pageSetup scale="58" fitToHeight="0" orientation="landscape" horizontalDpi="4294967292" verticalDpi="4294967292"/>
  <headerFooter>
    <oddFooter>&amp;R&amp;"Calibri,Regular"&amp;K000000Slocum (BIO/IOS)-&amp;D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97"/>
  <sheetViews>
    <sheetView tabSelected="1" workbookViewId="0">
      <selection activeCell="K2" sqref="K2"/>
    </sheetView>
  </sheetViews>
  <sheetFormatPr baseColWidth="10" defaultRowHeight="15" x14ac:dyDescent="0"/>
  <cols>
    <col min="1" max="1" width="32" style="30" customWidth="1"/>
    <col min="2" max="2" width="10" customWidth="1"/>
    <col min="3" max="3" width="10.1640625" customWidth="1"/>
    <col min="4" max="4" width="8.33203125" customWidth="1"/>
    <col min="6" max="6" width="9.5" customWidth="1"/>
    <col min="7" max="7" width="10.5" customWidth="1"/>
    <col min="8" max="8" width="7.6640625" customWidth="1"/>
    <col min="9" max="9" width="11.33203125" customWidth="1"/>
    <col min="10" max="10" width="10.83203125" customWidth="1"/>
    <col min="11" max="11" width="9.83203125" customWidth="1"/>
    <col min="12" max="12" width="8.6640625" customWidth="1"/>
    <col min="13" max="13" width="11.6640625" customWidth="1"/>
    <col min="14" max="14" width="15.83203125" customWidth="1"/>
    <col min="15" max="15" width="16.33203125" customWidth="1"/>
  </cols>
  <sheetData>
    <row r="1" spans="1:16" s="80" customFormat="1" ht="18">
      <c r="A1" s="78" t="s">
        <v>124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6" ht="16" thickBot="1">
      <c r="A2" s="29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6" s="18" customFormat="1" ht="25" customHeight="1" thickBot="1">
      <c r="A3" s="122" t="s">
        <v>53</v>
      </c>
      <c r="B3" s="123" t="s">
        <v>104</v>
      </c>
      <c r="C3" s="124"/>
      <c r="D3" s="125"/>
      <c r="E3" s="126"/>
      <c r="F3" s="127" t="s">
        <v>107</v>
      </c>
      <c r="G3" s="125"/>
      <c r="H3" s="125"/>
      <c r="I3" s="126"/>
      <c r="J3" s="128" t="s">
        <v>108</v>
      </c>
      <c r="K3" s="125"/>
      <c r="L3" s="125"/>
      <c r="M3" s="126"/>
    </row>
    <row r="4" spans="1:16" s="23" customFormat="1" ht="51" customHeight="1" thickBot="1">
      <c r="A4" s="129"/>
      <c r="B4" s="130" t="s">
        <v>2</v>
      </c>
      <c r="C4" s="131" t="s">
        <v>102</v>
      </c>
      <c r="D4" s="131" t="s">
        <v>3</v>
      </c>
      <c r="E4" s="132" t="s">
        <v>103</v>
      </c>
      <c r="F4" s="130" t="s">
        <v>2</v>
      </c>
      <c r="G4" s="131" t="s">
        <v>102</v>
      </c>
      <c r="H4" s="131" t="s">
        <v>3</v>
      </c>
      <c r="I4" s="132" t="s">
        <v>103</v>
      </c>
      <c r="J4" s="130" t="s">
        <v>2</v>
      </c>
      <c r="K4" s="131" t="s">
        <v>102</v>
      </c>
      <c r="L4" s="131" t="s">
        <v>3</v>
      </c>
      <c r="M4" s="132" t="s">
        <v>103</v>
      </c>
      <c r="N4" s="133" t="s">
        <v>114</v>
      </c>
      <c r="O4" s="134" t="s">
        <v>111</v>
      </c>
    </row>
    <row r="5" spans="1:16">
      <c r="A5" s="84" t="s">
        <v>86</v>
      </c>
      <c r="B5" s="85">
        <v>1</v>
      </c>
      <c r="C5" s="86">
        <v>7</v>
      </c>
      <c r="D5" s="86">
        <f t="shared" ref="D5:D8" si="0">SUM(B5:C5)</f>
        <v>8</v>
      </c>
      <c r="E5" s="87">
        <f>B5/D5</f>
        <v>0.125</v>
      </c>
      <c r="F5" s="86">
        <v>1</v>
      </c>
      <c r="G5" s="86">
        <v>2</v>
      </c>
      <c r="H5" s="86">
        <f t="shared" ref="H5:H8" si="1">SUM(F5:G5)</f>
        <v>3</v>
      </c>
      <c r="I5" s="87">
        <f>F5/H5</f>
        <v>0.33333333333333331</v>
      </c>
      <c r="J5" s="88">
        <f t="shared" ref="J5:K8" si="2">B5+F5</f>
        <v>2</v>
      </c>
      <c r="K5" s="88">
        <f t="shared" si="2"/>
        <v>9</v>
      </c>
      <c r="L5" s="88">
        <f t="shared" ref="L5:L8" si="3">J5+K5</f>
        <v>11</v>
      </c>
      <c r="M5" s="87">
        <f>J5/L5</f>
        <v>0.18181818181818182</v>
      </c>
      <c r="N5" s="103">
        <v>3979000</v>
      </c>
      <c r="O5" s="104">
        <v>587527000</v>
      </c>
    </row>
    <row r="6" spans="1:16" s="26" customFormat="1">
      <c r="A6" s="67" t="s">
        <v>15</v>
      </c>
      <c r="B6" s="61">
        <v>0</v>
      </c>
      <c r="C6" s="19">
        <v>0</v>
      </c>
      <c r="D6" s="19">
        <f t="shared" si="0"/>
        <v>0</v>
      </c>
      <c r="E6" s="43">
        <v>0</v>
      </c>
      <c r="F6" s="19">
        <v>4</v>
      </c>
      <c r="G6" s="19">
        <v>47</v>
      </c>
      <c r="H6" s="19">
        <f t="shared" si="1"/>
        <v>51</v>
      </c>
      <c r="I6" s="43">
        <f>F6/H6</f>
        <v>7.8431372549019607E-2</v>
      </c>
      <c r="J6" s="44">
        <f t="shared" si="2"/>
        <v>4</v>
      </c>
      <c r="K6" s="44">
        <f t="shared" si="2"/>
        <v>47</v>
      </c>
      <c r="L6" s="44">
        <f t="shared" si="3"/>
        <v>51</v>
      </c>
      <c r="M6" s="43">
        <f>J6/L6</f>
        <v>7.8431372549019607E-2</v>
      </c>
      <c r="N6" s="105">
        <v>11227000</v>
      </c>
      <c r="O6" s="106">
        <v>263617731</v>
      </c>
      <c r="P6"/>
    </row>
    <row r="7" spans="1:16" s="20" customFormat="1">
      <c r="A7" s="67" t="s">
        <v>20</v>
      </c>
      <c r="B7" s="61">
        <v>0</v>
      </c>
      <c r="C7" s="19">
        <v>0</v>
      </c>
      <c r="D7" s="19">
        <f t="shared" si="0"/>
        <v>0</v>
      </c>
      <c r="E7" s="43">
        <v>0</v>
      </c>
      <c r="F7" s="19">
        <v>0</v>
      </c>
      <c r="G7" s="19">
        <v>0</v>
      </c>
      <c r="H7" s="19">
        <f t="shared" si="1"/>
        <v>0</v>
      </c>
      <c r="I7" s="43">
        <v>0</v>
      </c>
      <c r="J7" s="44">
        <f t="shared" si="2"/>
        <v>0</v>
      </c>
      <c r="K7" s="44">
        <f t="shared" si="2"/>
        <v>0</v>
      </c>
      <c r="L7" s="44">
        <f t="shared" si="3"/>
        <v>0</v>
      </c>
      <c r="M7" s="43">
        <v>0</v>
      </c>
      <c r="N7" s="105">
        <v>800000</v>
      </c>
      <c r="O7" s="106">
        <v>163535000</v>
      </c>
      <c r="P7"/>
    </row>
    <row r="8" spans="1:16" ht="16" thickBot="1">
      <c r="A8" s="114" t="s">
        <v>99</v>
      </c>
      <c r="B8" s="115">
        <v>0</v>
      </c>
      <c r="C8" s="116">
        <v>0</v>
      </c>
      <c r="D8" s="116">
        <f t="shared" si="0"/>
        <v>0</v>
      </c>
      <c r="E8" s="117">
        <v>0</v>
      </c>
      <c r="F8" s="116">
        <v>9</v>
      </c>
      <c r="G8" s="116">
        <v>44</v>
      </c>
      <c r="H8" s="116">
        <f t="shared" si="1"/>
        <v>53</v>
      </c>
      <c r="I8" s="117">
        <f>F8/H8</f>
        <v>0.16981132075471697</v>
      </c>
      <c r="J8" s="118">
        <f t="shared" si="2"/>
        <v>9</v>
      </c>
      <c r="K8" s="118">
        <f t="shared" si="2"/>
        <v>44</v>
      </c>
      <c r="L8" s="118">
        <f t="shared" si="3"/>
        <v>53</v>
      </c>
      <c r="M8" s="117">
        <f t="shared" ref="M8:M13" si="4">J8/L8</f>
        <v>0.16981132075471697</v>
      </c>
      <c r="N8" s="119">
        <v>13070000</v>
      </c>
      <c r="O8" s="120">
        <v>512875000</v>
      </c>
    </row>
    <row r="9" spans="1:16">
      <c r="A9" s="64" t="s">
        <v>11</v>
      </c>
      <c r="B9" s="58">
        <v>1</v>
      </c>
      <c r="C9" s="5">
        <v>3</v>
      </c>
      <c r="D9" s="5">
        <f t="shared" ref="D9:D26" si="5">SUM(B9:C9)</f>
        <v>4</v>
      </c>
      <c r="E9" s="41">
        <f>B9/D9</f>
        <v>0.25</v>
      </c>
      <c r="F9" s="5">
        <v>0</v>
      </c>
      <c r="G9" s="5">
        <v>1</v>
      </c>
      <c r="H9" s="5">
        <f t="shared" ref="H9:H26" si="6">SUM(F9:G9)</f>
        <v>1</v>
      </c>
      <c r="I9" s="41">
        <f>F9/H9</f>
        <v>0</v>
      </c>
      <c r="J9" s="42">
        <f t="shared" ref="J9:J26" si="7">B9+F9</f>
        <v>1</v>
      </c>
      <c r="K9" s="42">
        <f t="shared" ref="K9:K26" si="8">C9+G9</f>
        <v>4</v>
      </c>
      <c r="L9" s="42">
        <f t="shared" ref="L9:L26" si="9">J9+K9</f>
        <v>5</v>
      </c>
      <c r="M9" s="41">
        <f t="shared" si="4"/>
        <v>0.2</v>
      </c>
      <c r="N9" s="70">
        <v>981000</v>
      </c>
      <c r="O9" s="71">
        <v>234972872</v>
      </c>
    </row>
    <row r="10" spans="1:16">
      <c r="A10" s="64" t="s">
        <v>0</v>
      </c>
      <c r="B10" s="58">
        <v>0</v>
      </c>
      <c r="C10" s="5">
        <v>2</v>
      </c>
      <c r="D10" s="5">
        <f t="shared" si="5"/>
        <v>2</v>
      </c>
      <c r="E10" s="41">
        <f>B10/D10</f>
        <v>0</v>
      </c>
      <c r="F10" s="5">
        <v>0</v>
      </c>
      <c r="G10" s="5">
        <v>0</v>
      </c>
      <c r="H10" s="5">
        <f t="shared" si="6"/>
        <v>0</v>
      </c>
      <c r="I10" s="45">
        <v>0</v>
      </c>
      <c r="J10" s="42">
        <f t="shared" si="7"/>
        <v>0</v>
      </c>
      <c r="K10" s="42">
        <f t="shared" si="8"/>
        <v>2</v>
      </c>
      <c r="L10" s="42">
        <f t="shared" si="9"/>
        <v>2</v>
      </c>
      <c r="M10" s="41">
        <f t="shared" si="4"/>
        <v>0</v>
      </c>
      <c r="N10" s="70">
        <v>306000</v>
      </c>
      <c r="O10" s="71">
        <v>143511577</v>
      </c>
    </row>
    <row r="11" spans="1:16">
      <c r="A11" s="64" t="s">
        <v>89</v>
      </c>
      <c r="B11" s="58">
        <v>0</v>
      </c>
      <c r="C11" s="5">
        <v>3</v>
      </c>
      <c r="D11" s="5">
        <f t="shared" si="5"/>
        <v>3</v>
      </c>
      <c r="E11" s="41">
        <f>B11/D11</f>
        <v>0</v>
      </c>
      <c r="F11" s="5">
        <v>0</v>
      </c>
      <c r="G11" s="5">
        <v>0</v>
      </c>
      <c r="H11" s="5">
        <f t="shared" si="6"/>
        <v>0</v>
      </c>
      <c r="I11" s="45">
        <v>0</v>
      </c>
      <c r="J11" s="42">
        <f t="shared" si="7"/>
        <v>0</v>
      </c>
      <c r="K11" s="42">
        <f t="shared" si="8"/>
        <v>3</v>
      </c>
      <c r="L11" s="42">
        <f t="shared" si="9"/>
        <v>3</v>
      </c>
      <c r="M11" s="41">
        <f t="shared" si="4"/>
        <v>0</v>
      </c>
      <c r="N11" s="70">
        <v>461000</v>
      </c>
      <c r="O11" s="71">
        <v>85138836</v>
      </c>
    </row>
    <row r="12" spans="1:16">
      <c r="A12" s="64" t="s">
        <v>58</v>
      </c>
      <c r="B12" s="58">
        <v>7</v>
      </c>
      <c r="C12" s="5">
        <v>28</v>
      </c>
      <c r="D12" s="5">
        <f t="shared" si="5"/>
        <v>35</v>
      </c>
      <c r="E12" s="41">
        <f>B12/D12</f>
        <v>0.2</v>
      </c>
      <c r="F12" s="5">
        <v>2</v>
      </c>
      <c r="G12" s="5">
        <v>3</v>
      </c>
      <c r="H12" s="5">
        <f t="shared" si="6"/>
        <v>5</v>
      </c>
      <c r="I12" s="41">
        <f>F12/H12</f>
        <v>0.4</v>
      </c>
      <c r="J12" s="42">
        <f t="shared" si="7"/>
        <v>9</v>
      </c>
      <c r="K12" s="42">
        <f t="shared" si="8"/>
        <v>31</v>
      </c>
      <c r="L12" s="42">
        <f t="shared" si="9"/>
        <v>40</v>
      </c>
      <c r="M12" s="41">
        <f t="shared" si="4"/>
        <v>0.22500000000000001</v>
      </c>
      <c r="N12" s="70">
        <v>9078000</v>
      </c>
      <c r="O12" s="71">
        <v>1385745379</v>
      </c>
    </row>
    <row r="13" spans="1:16">
      <c r="A13" s="66" t="s">
        <v>41</v>
      </c>
      <c r="B13" s="60">
        <v>0</v>
      </c>
      <c r="C13" s="7">
        <v>2</v>
      </c>
      <c r="D13" s="5">
        <f t="shared" si="5"/>
        <v>2</v>
      </c>
      <c r="E13" s="41">
        <f>B13/D13</f>
        <v>0</v>
      </c>
      <c r="F13" s="7">
        <v>0</v>
      </c>
      <c r="G13" s="7">
        <v>2</v>
      </c>
      <c r="H13" s="7">
        <f t="shared" si="6"/>
        <v>2</v>
      </c>
      <c r="I13" s="45">
        <f>F13/H13</f>
        <v>0</v>
      </c>
      <c r="J13" s="42">
        <f t="shared" si="7"/>
        <v>0</v>
      </c>
      <c r="K13" s="42">
        <f t="shared" si="8"/>
        <v>4</v>
      </c>
      <c r="L13" s="42">
        <f t="shared" si="9"/>
        <v>4</v>
      </c>
      <c r="M13" s="41">
        <f t="shared" si="4"/>
        <v>0</v>
      </c>
      <c r="N13" s="70">
        <v>1172000</v>
      </c>
      <c r="O13" s="71">
        <v>99310</v>
      </c>
      <c r="P13" s="20"/>
    </row>
    <row r="14" spans="1:16">
      <c r="A14" s="66" t="s">
        <v>12</v>
      </c>
      <c r="B14" s="60">
        <v>0</v>
      </c>
      <c r="C14" s="7">
        <v>0</v>
      </c>
      <c r="D14" s="5">
        <f t="shared" si="5"/>
        <v>0</v>
      </c>
      <c r="E14" s="41">
        <v>0</v>
      </c>
      <c r="F14" s="7">
        <v>0</v>
      </c>
      <c r="G14" s="7">
        <v>0</v>
      </c>
      <c r="H14" s="7">
        <f t="shared" si="6"/>
        <v>0</v>
      </c>
      <c r="I14" s="45">
        <v>0</v>
      </c>
      <c r="J14" s="42">
        <f t="shared" si="7"/>
        <v>0</v>
      </c>
      <c r="K14" s="42">
        <f t="shared" si="8"/>
        <v>0</v>
      </c>
      <c r="L14" s="42">
        <f t="shared" si="9"/>
        <v>0</v>
      </c>
      <c r="M14" s="41">
        <v>0</v>
      </c>
      <c r="N14" s="70">
        <v>1587000</v>
      </c>
      <c r="O14" s="71">
        <v>112744406</v>
      </c>
    </row>
    <row r="15" spans="1:16">
      <c r="A15" s="66" t="s">
        <v>13</v>
      </c>
      <c r="B15" s="60">
        <v>1</v>
      </c>
      <c r="C15" s="7">
        <v>5</v>
      </c>
      <c r="D15" s="5">
        <f t="shared" si="5"/>
        <v>6</v>
      </c>
      <c r="E15" s="41">
        <f>B15/D15</f>
        <v>0.16666666666666666</v>
      </c>
      <c r="F15" s="7">
        <v>1</v>
      </c>
      <c r="G15" s="7">
        <v>4</v>
      </c>
      <c r="H15" s="7">
        <f t="shared" si="6"/>
        <v>5</v>
      </c>
      <c r="I15" s="45">
        <f>F15/H15</f>
        <v>0.2</v>
      </c>
      <c r="J15" s="42">
        <f t="shared" si="7"/>
        <v>2</v>
      </c>
      <c r="K15" s="42">
        <f t="shared" si="8"/>
        <v>9</v>
      </c>
      <c r="L15" s="42">
        <f t="shared" si="9"/>
        <v>11</v>
      </c>
      <c r="M15" s="41">
        <f>J15/L15</f>
        <v>0.18181818181818182</v>
      </c>
      <c r="N15" s="70">
        <v>536000</v>
      </c>
      <c r="O15" s="71">
        <v>270000000</v>
      </c>
    </row>
    <row r="16" spans="1:16">
      <c r="A16" s="64" t="s">
        <v>62</v>
      </c>
      <c r="B16" s="58">
        <v>5</v>
      </c>
      <c r="C16" s="5">
        <v>11</v>
      </c>
      <c r="D16" s="5">
        <f t="shared" si="5"/>
        <v>16</v>
      </c>
      <c r="E16" s="41">
        <f>B16/D16</f>
        <v>0.3125</v>
      </c>
      <c r="F16" s="5">
        <v>0</v>
      </c>
      <c r="G16" s="5">
        <v>10</v>
      </c>
      <c r="H16" s="5">
        <f t="shared" si="6"/>
        <v>10</v>
      </c>
      <c r="I16" s="41">
        <f>F16/H16</f>
        <v>0</v>
      </c>
      <c r="J16" s="42">
        <f t="shared" si="7"/>
        <v>5</v>
      </c>
      <c r="K16" s="42">
        <f t="shared" si="8"/>
        <v>21</v>
      </c>
      <c r="L16" s="42">
        <f t="shared" si="9"/>
        <v>26</v>
      </c>
      <c r="M16" s="41">
        <f>J16/L16</f>
        <v>0.19230769230769232</v>
      </c>
      <c r="N16" s="70">
        <v>7352000</v>
      </c>
      <c r="O16" s="71">
        <v>184014662</v>
      </c>
    </row>
    <row r="17" spans="1:16">
      <c r="A17" s="64" t="s">
        <v>72</v>
      </c>
      <c r="B17" s="58">
        <v>3</v>
      </c>
      <c r="C17" s="5">
        <v>9</v>
      </c>
      <c r="D17" s="5">
        <f t="shared" si="5"/>
        <v>12</v>
      </c>
      <c r="E17" s="41">
        <f>B17/D17</f>
        <v>0.25</v>
      </c>
      <c r="F17" s="5">
        <v>0</v>
      </c>
      <c r="G17" s="5">
        <v>2</v>
      </c>
      <c r="H17" s="5">
        <f t="shared" si="6"/>
        <v>2</v>
      </c>
      <c r="I17" s="41">
        <f>F17/H17</f>
        <v>0</v>
      </c>
      <c r="J17" s="42">
        <f t="shared" si="7"/>
        <v>3</v>
      </c>
      <c r="K17" s="42">
        <f t="shared" si="8"/>
        <v>11</v>
      </c>
      <c r="L17" s="42">
        <f t="shared" si="9"/>
        <v>14</v>
      </c>
      <c r="M17" s="41">
        <f>J17/L17</f>
        <v>0.21428571428571427</v>
      </c>
      <c r="N17" s="70">
        <v>4013000</v>
      </c>
      <c r="O17" s="71">
        <v>198547532</v>
      </c>
    </row>
    <row r="18" spans="1:16">
      <c r="A18" s="64" t="s">
        <v>90</v>
      </c>
      <c r="B18" s="58">
        <v>0</v>
      </c>
      <c r="C18" s="5">
        <v>0</v>
      </c>
      <c r="D18" s="5">
        <f t="shared" si="5"/>
        <v>0</v>
      </c>
      <c r="E18" s="41">
        <v>0</v>
      </c>
      <c r="F18" s="5">
        <v>0</v>
      </c>
      <c r="G18" s="5">
        <v>0</v>
      </c>
      <c r="H18" s="5">
        <f t="shared" si="6"/>
        <v>0</v>
      </c>
      <c r="I18" s="41">
        <v>0</v>
      </c>
      <c r="J18" s="42">
        <f t="shared" si="7"/>
        <v>0</v>
      </c>
      <c r="K18" s="42">
        <f t="shared" si="8"/>
        <v>0</v>
      </c>
      <c r="L18" s="42">
        <f t="shared" si="9"/>
        <v>0</v>
      </c>
      <c r="M18" s="41">
        <v>0</v>
      </c>
      <c r="N18" s="70">
        <v>2929000</v>
      </c>
      <c r="O18" s="71">
        <v>108001442</v>
      </c>
    </row>
    <row r="19" spans="1:16">
      <c r="A19" s="64" t="s">
        <v>14</v>
      </c>
      <c r="B19" s="58">
        <v>0</v>
      </c>
      <c r="C19" s="5">
        <v>0</v>
      </c>
      <c r="D19" s="5">
        <f t="shared" si="5"/>
        <v>0</v>
      </c>
      <c r="E19" s="41">
        <v>0</v>
      </c>
      <c r="F19" s="5">
        <v>0</v>
      </c>
      <c r="G19" s="5">
        <v>1</v>
      </c>
      <c r="H19" s="5">
        <f t="shared" si="6"/>
        <v>1</v>
      </c>
      <c r="I19" s="41">
        <f>F19/H19</f>
        <v>0</v>
      </c>
      <c r="J19" s="42">
        <f t="shared" si="7"/>
        <v>0</v>
      </c>
      <c r="K19" s="42">
        <f t="shared" si="8"/>
        <v>1</v>
      </c>
      <c r="L19" s="42">
        <f t="shared" si="9"/>
        <v>1</v>
      </c>
      <c r="M19" s="41">
        <f>J19/L19</f>
        <v>0</v>
      </c>
      <c r="N19" s="70">
        <v>1504000</v>
      </c>
      <c r="O19" s="71">
        <v>846776300</v>
      </c>
    </row>
    <row r="20" spans="1:16">
      <c r="A20" s="64" t="s">
        <v>56</v>
      </c>
      <c r="B20" s="58">
        <v>10</v>
      </c>
      <c r="C20" s="5">
        <v>20</v>
      </c>
      <c r="D20" s="5">
        <f t="shared" si="5"/>
        <v>30</v>
      </c>
      <c r="E20" s="41">
        <f>B20/D20</f>
        <v>0.33333333333333331</v>
      </c>
      <c r="F20" s="5">
        <v>0</v>
      </c>
      <c r="G20" s="5">
        <v>9</v>
      </c>
      <c r="H20" s="5">
        <f t="shared" si="6"/>
        <v>9</v>
      </c>
      <c r="I20" s="41">
        <f>F20/H20</f>
        <v>0</v>
      </c>
      <c r="J20" s="42">
        <f t="shared" si="7"/>
        <v>10</v>
      </c>
      <c r="K20" s="42">
        <f t="shared" si="8"/>
        <v>29</v>
      </c>
      <c r="L20" s="42">
        <f t="shared" si="9"/>
        <v>39</v>
      </c>
      <c r="M20" s="41">
        <f>J20/L20</f>
        <v>0.25641025641025639</v>
      </c>
      <c r="N20" s="70">
        <v>7545000</v>
      </c>
      <c r="O20" s="71">
        <v>753525000</v>
      </c>
    </row>
    <row r="21" spans="1:16">
      <c r="A21" s="64" t="s">
        <v>73</v>
      </c>
      <c r="B21" s="58">
        <v>3</v>
      </c>
      <c r="C21" s="5">
        <v>19</v>
      </c>
      <c r="D21" s="5">
        <f t="shared" si="5"/>
        <v>22</v>
      </c>
      <c r="E21" s="41">
        <f>B21/D21</f>
        <v>0.13636363636363635</v>
      </c>
      <c r="F21" s="5">
        <v>0</v>
      </c>
      <c r="G21" s="5">
        <v>9</v>
      </c>
      <c r="H21" s="5">
        <f t="shared" si="6"/>
        <v>9</v>
      </c>
      <c r="I21" s="41">
        <f>F21/H21</f>
        <v>0</v>
      </c>
      <c r="J21" s="42">
        <f t="shared" si="7"/>
        <v>3</v>
      </c>
      <c r="K21" s="42">
        <f t="shared" si="8"/>
        <v>28</v>
      </c>
      <c r="L21" s="42">
        <f t="shared" si="9"/>
        <v>31</v>
      </c>
      <c r="M21" s="41">
        <f>J21/L21</f>
        <v>9.6774193548387094E-2</v>
      </c>
      <c r="N21" s="70">
        <v>7936000</v>
      </c>
      <c r="O21" s="71">
        <v>491495000</v>
      </c>
    </row>
    <row r="22" spans="1:16">
      <c r="A22" s="64" t="s">
        <v>74</v>
      </c>
      <c r="B22" s="58">
        <v>3</v>
      </c>
      <c r="C22" s="5">
        <v>15</v>
      </c>
      <c r="D22" s="5">
        <f t="shared" si="5"/>
        <v>18</v>
      </c>
      <c r="E22" s="41">
        <f>B22/D22</f>
        <v>0.16666666666666666</v>
      </c>
      <c r="F22" s="5">
        <v>2</v>
      </c>
      <c r="G22" s="5">
        <v>3</v>
      </c>
      <c r="H22" s="5">
        <f t="shared" si="6"/>
        <v>5</v>
      </c>
      <c r="I22" s="41">
        <f>F22/H22</f>
        <v>0.4</v>
      </c>
      <c r="J22" s="42">
        <f t="shared" si="7"/>
        <v>5</v>
      </c>
      <c r="K22" s="42">
        <f t="shared" si="8"/>
        <v>18</v>
      </c>
      <c r="L22" s="42">
        <f t="shared" si="9"/>
        <v>23</v>
      </c>
      <c r="M22" s="41">
        <f>J22/L22</f>
        <v>0.21739130434782608</v>
      </c>
      <c r="N22" s="70">
        <v>11031000</v>
      </c>
      <c r="O22" s="71">
        <v>563438740</v>
      </c>
    </row>
    <row r="23" spans="1:16">
      <c r="A23" s="64" t="s">
        <v>118</v>
      </c>
      <c r="B23" s="58">
        <v>4</v>
      </c>
      <c r="C23" s="5">
        <v>4</v>
      </c>
      <c r="D23" s="5">
        <f t="shared" si="5"/>
        <v>8</v>
      </c>
      <c r="E23" s="41">
        <f>B23/D23</f>
        <v>0.5</v>
      </c>
      <c r="F23" s="5">
        <v>1</v>
      </c>
      <c r="G23" s="5">
        <v>4</v>
      </c>
      <c r="H23" s="5">
        <f t="shared" si="6"/>
        <v>5</v>
      </c>
      <c r="I23" s="41">
        <f>F23/H23</f>
        <v>0.2</v>
      </c>
      <c r="J23" s="42">
        <f t="shared" si="7"/>
        <v>5</v>
      </c>
      <c r="K23" s="42">
        <f t="shared" si="8"/>
        <v>8</v>
      </c>
      <c r="L23" s="42">
        <f t="shared" si="9"/>
        <v>13</v>
      </c>
      <c r="M23" s="41">
        <f>J23/L23</f>
        <v>0.38461538461538464</v>
      </c>
      <c r="N23" s="70">
        <v>2029000</v>
      </c>
      <c r="O23" s="71">
        <v>466447000</v>
      </c>
    </row>
    <row r="24" spans="1:16" s="20" customFormat="1">
      <c r="A24" s="64" t="s">
        <v>16</v>
      </c>
      <c r="B24" s="58">
        <v>0</v>
      </c>
      <c r="C24" s="5">
        <v>0</v>
      </c>
      <c r="D24" s="5">
        <f t="shared" si="5"/>
        <v>0</v>
      </c>
      <c r="E24" s="41">
        <v>0</v>
      </c>
      <c r="F24" s="5">
        <v>0</v>
      </c>
      <c r="G24" s="5">
        <v>0</v>
      </c>
      <c r="H24" s="5">
        <f t="shared" si="6"/>
        <v>0</v>
      </c>
      <c r="I24" s="41">
        <v>0</v>
      </c>
      <c r="J24" s="42">
        <f t="shared" si="7"/>
        <v>0</v>
      </c>
      <c r="K24" s="42">
        <f t="shared" si="8"/>
        <v>0</v>
      </c>
      <c r="L24" s="42">
        <f t="shared" si="9"/>
        <v>0</v>
      </c>
      <c r="M24" s="41">
        <v>0</v>
      </c>
      <c r="N24" s="70">
        <v>2135000</v>
      </c>
      <c r="O24" s="71">
        <v>77962176</v>
      </c>
      <c r="P24"/>
    </row>
    <row r="25" spans="1:16">
      <c r="A25" s="64" t="s">
        <v>17</v>
      </c>
      <c r="B25" s="58">
        <v>2</v>
      </c>
      <c r="C25" s="5">
        <v>5</v>
      </c>
      <c r="D25" s="5">
        <f t="shared" si="5"/>
        <v>7</v>
      </c>
      <c r="E25" s="41">
        <f>B25/D25</f>
        <v>0.2857142857142857</v>
      </c>
      <c r="F25" s="5">
        <v>0</v>
      </c>
      <c r="G25" s="5">
        <v>0</v>
      </c>
      <c r="H25" s="5">
        <f t="shared" si="6"/>
        <v>0</v>
      </c>
      <c r="I25" s="41">
        <v>0</v>
      </c>
      <c r="J25" s="42">
        <f t="shared" si="7"/>
        <v>2</v>
      </c>
      <c r="K25" s="42">
        <f t="shared" si="8"/>
        <v>5</v>
      </c>
      <c r="L25" s="42">
        <f t="shared" si="9"/>
        <v>7</v>
      </c>
      <c r="M25" s="41">
        <f>J25/L25</f>
        <v>0.2857142857142857</v>
      </c>
      <c r="N25" s="70">
        <v>4614000</v>
      </c>
      <c r="O25" s="71">
        <v>502076000</v>
      </c>
    </row>
    <row r="26" spans="1:16">
      <c r="A26" s="64" t="s">
        <v>63</v>
      </c>
      <c r="B26" s="58">
        <v>5</v>
      </c>
      <c r="C26" s="5">
        <v>6</v>
      </c>
      <c r="D26" s="5">
        <f t="shared" si="5"/>
        <v>11</v>
      </c>
      <c r="E26" s="41">
        <f>B26/D26</f>
        <v>0.45454545454545453</v>
      </c>
      <c r="F26" s="5">
        <v>1</v>
      </c>
      <c r="G26" s="5">
        <v>1</v>
      </c>
      <c r="H26" s="5">
        <f t="shared" si="6"/>
        <v>2</v>
      </c>
      <c r="I26" s="41">
        <f>F26/H26</f>
        <v>0.5</v>
      </c>
      <c r="J26" s="42">
        <f t="shared" si="7"/>
        <v>6</v>
      </c>
      <c r="K26" s="42">
        <f t="shared" si="8"/>
        <v>7</v>
      </c>
      <c r="L26" s="42">
        <f t="shared" si="9"/>
        <v>13</v>
      </c>
      <c r="M26" s="41">
        <f>J26/L26</f>
        <v>0.46153846153846156</v>
      </c>
      <c r="N26" s="70">
        <v>8156000</v>
      </c>
      <c r="O26" s="71">
        <v>619215674</v>
      </c>
    </row>
    <row r="27" spans="1:16">
      <c r="A27" s="68" t="s">
        <v>48</v>
      </c>
      <c r="B27" s="62">
        <v>0</v>
      </c>
      <c r="C27" s="2">
        <v>0</v>
      </c>
      <c r="D27" s="2">
        <v>0</v>
      </c>
      <c r="E27" s="49">
        <v>0</v>
      </c>
      <c r="F27" s="2">
        <v>0</v>
      </c>
      <c r="G27" s="2">
        <v>0</v>
      </c>
      <c r="H27" s="2">
        <v>1</v>
      </c>
      <c r="I27" s="49">
        <v>1</v>
      </c>
      <c r="J27" s="2">
        <v>1</v>
      </c>
      <c r="K27" s="2">
        <v>0</v>
      </c>
      <c r="L27" s="2">
        <v>1</v>
      </c>
      <c r="M27" s="49">
        <v>1</v>
      </c>
      <c r="N27" s="70">
        <v>0</v>
      </c>
      <c r="O27" s="71">
        <v>37289972</v>
      </c>
    </row>
    <row r="28" spans="1:16">
      <c r="A28" s="64" t="s">
        <v>75</v>
      </c>
      <c r="B28" s="58">
        <v>3</v>
      </c>
      <c r="C28" s="5">
        <v>14</v>
      </c>
      <c r="D28" s="5">
        <f t="shared" ref="D28:D61" si="10">SUM(B28:C28)</f>
        <v>17</v>
      </c>
      <c r="E28" s="41">
        <f t="shared" ref="E28:E35" si="11">B28/D28</f>
        <v>0.17647058823529413</v>
      </c>
      <c r="F28" s="5">
        <v>3</v>
      </c>
      <c r="G28" s="5">
        <v>4</v>
      </c>
      <c r="H28" s="5">
        <f t="shared" ref="H28:H61" si="12">SUM(F28:G28)</f>
        <v>7</v>
      </c>
      <c r="I28" s="41">
        <f t="shared" ref="I28:I35" si="13">F28/H28</f>
        <v>0.42857142857142855</v>
      </c>
      <c r="J28" s="42">
        <f t="shared" ref="J28:J61" si="14">B28+F28</f>
        <v>6</v>
      </c>
      <c r="K28" s="42">
        <f t="shared" ref="K28:K61" si="15">C28+G28</f>
        <v>18</v>
      </c>
      <c r="L28" s="42">
        <f t="shared" ref="L28:L61" si="16">J28+K28</f>
        <v>24</v>
      </c>
      <c r="M28" s="41">
        <f t="shared" ref="M28:M35" si="17">J28/L28</f>
        <v>0.25</v>
      </c>
      <c r="N28" s="70">
        <v>3807000</v>
      </c>
      <c r="O28" s="71">
        <v>522493344</v>
      </c>
      <c r="P28" s="20"/>
    </row>
    <row r="29" spans="1:16">
      <c r="A29" s="64" t="s">
        <v>1</v>
      </c>
      <c r="B29" s="58">
        <v>1</v>
      </c>
      <c r="C29" s="5">
        <v>3</v>
      </c>
      <c r="D29" s="5">
        <f t="shared" si="10"/>
        <v>4</v>
      </c>
      <c r="E29" s="41">
        <f t="shared" si="11"/>
        <v>0.25</v>
      </c>
      <c r="F29" s="5">
        <v>0</v>
      </c>
      <c r="G29" s="5">
        <v>3</v>
      </c>
      <c r="H29" s="5">
        <f t="shared" si="12"/>
        <v>3</v>
      </c>
      <c r="I29" s="41">
        <f t="shared" si="13"/>
        <v>0</v>
      </c>
      <c r="J29" s="42">
        <f t="shared" si="14"/>
        <v>1</v>
      </c>
      <c r="K29" s="42">
        <f t="shared" si="15"/>
        <v>6</v>
      </c>
      <c r="L29" s="42">
        <f t="shared" si="16"/>
        <v>7</v>
      </c>
      <c r="M29" s="41">
        <f t="shared" si="17"/>
        <v>0.14285714285714285</v>
      </c>
      <c r="N29" s="70">
        <v>2305000</v>
      </c>
      <c r="O29" s="71">
        <v>228864581</v>
      </c>
    </row>
    <row r="30" spans="1:16">
      <c r="A30" s="64" t="s">
        <v>79</v>
      </c>
      <c r="B30" s="58">
        <v>2</v>
      </c>
      <c r="C30" s="5">
        <v>4</v>
      </c>
      <c r="D30" s="5">
        <f t="shared" si="10"/>
        <v>6</v>
      </c>
      <c r="E30" s="41">
        <f t="shared" si="11"/>
        <v>0.33333333333333331</v>
      </c>
      <c r="F30" s="5">
        <v>0</v>
      </c>
      <c r="G30" s="5">
        <v>6</v>
      </c>
      <c r="H30" s="5">
        <f t="shared" si="12"/>
        <v>6</v>
      </c>
      <c r="I30" s="41">
        <f t="shared" si="13"/>
        <v>0</v>
      </c>
      <c r="J30" s="42">
        <f t="shared" si="14"/>
        <v>2</v>
      </c>
      <c r="K30" s="42">
        <f t="shared" si="15"/>
        <v>10</v>
      </c>
      <c r="L30" s="42">
        <f t="shared" si="16"/>
        <v>12</v>
      </c>
      <c r="M30" s="41">
        <f t="shared" si="17"/>
        <v>0.16666666666666666</v>
      </c>
      <c r="N30" s="70">
        <v>2157000</v>
      </c>
      <c r="O30" s="71">
        <v>430983538</v>
      </c>
    </row>
    <row r="31" spans="1:16">
      <c r="A31" s="64" t="s">
        <v>18</v>
      </c>
      <c r="B31" s="58">
        <v>7</v>
      </c>
      <c r="C31" s="5">
        <v>7</v>
      </c>
      <c r="D31" s="5">
        <f t="shared" si="10"/>
        <v>14</v>
      </c>
      <c r="E31" s="41">
        <f t="shared" si="11"/>
        <v>0.5</v>
      </c>
      <c r="F31" s="5">
        <v>1</v>
      </c>
      <c r="G31" s="5">
        <v>4</v>
      </c>
      <c r="H31" s="5">
        <f t="shared" si="12"/>
        <v>5</v>
      </c>
      <c r="I31" s="41">
        <f t="shared" si="13"/>
        <v>0.2</v>
      </c>
      <c r="J31" s="42">
        <f t="shared" si="14"/>
        <v>8</v>
      </c>
      <c r="K31" s="42">
        <f t="shared" si="15"/>
        <v>11</v>
      </c>
      <c r="L31" s="42">
        <f t="shared" si="16"/>
        <v>19</v>
      </c>
      <c r="M31" s="41">
        <f t="shared" si="17"/>
        <v>0.42105263157894735</v>
      </c>
      <c r="N31" s="70">
        <v>4694000</v>
      </c>
      <c r="O31" s="71">
        <v>179250000</v>
      </c>
    </row>
    <row r="32" spans="1:16">
      <c r="A32" s="64" t="s">
        <v>76</v>
      </c>
      <c r="B32" s="58">
        <v>3</v>
      </c>
      <c r="C32" s="5">
        <v>4</v>
      </c>
      <c r="D32" s="5">
        <f t="shared" si="10"/>
        <v>7</v>
      </c>
      <c r="E32" s="41">
        <f t="shared" si="11"/>
        <v>0.42857142857142855</v>
      </c>
      <c r="F32" s="5">
        <v>3</v>
      </c>
      <c r="G32" s="5">
        <v>1</v>
      </c>
      <c r="H32" s="5">
        <f t="shared" si="12"/>
        <v>4</v>
      </c>
      <c r="I32" s="41">
        <f t="shared" si="13"/>
        <v>0.75</v>
      </c>
      <c r="J32" s="42">
        <f t="shared" si="14"/>
        <v>6</v>
      </c>
      <c r="K32" s="42">
        <f t="shared" si="15"/>
        <v>5</v>
      </c>
      <c r="L32" s="42">
        <f t="shared" si="16"/>
        <v>11</v>
      </c>
      <c r="M32" s="41">
        <f t="shared" si="17"/>
        <v>0.54545454545454541</v>
      </c>
      <c r="N32" s="70">
        <v>5304000</v>
      </c>
      <c r="O32" s="71">
        <v>431200863</v>
      </c>
    </row>
    <row r="33" spans="1:16">
      <c r="A33" s="64" t="s">
        <v>91</v>
      </c>
      <c r="B33" s="58">
        <v>0</v>
      </c>
      <c r="C33" s="5">
        <v>4</v>
      </c>
      <c r="D33" s="5">
        <f t="shared" si="10"/>
        <v>4</v>
      </c>
      <c r="E33" s="41">
        <f t="shared" si="11"/>
        <v>0</v>
      </c>
      <c r="F33" s="5">
        <v>1</v>
      </c>
      <c r="G33" s="5">
        <v>7</v>
      </c>
      <c r="H33" s="5">
        <f t="shared" si="12"/>
        <v>8</v>
      </c>
      <c r="I33" s="41">
        <f t="shared" si="13"/>
        <v>0.125</v>
      </c>
      <c r="J33" s="42">
        <f t="shared" si="14"/>
        <v>1</v>
      </c>
      <c r="K33" s="42">
        <f t="shared" si="15"/>
        <v>11</v>
      </c>
      <c r="L33" s="42">
        <f t="shared" si="16"/>
        <v>12</v>
      </c>
      <c r="M33" s="41">
        <f t="shared" si="17"/>
        <v>8.3333333333333329E-2</v>
      </c>
      <c r="N33" s="70">
        <v>2128000</v>
      </c>
      <c r="O33" s="71">
        <v>573077153</v>
      </c>
    </row>
    <row r="34" spans="1:16">
      <c r="A34" s="64" t="s">
        <v>92</v>
      </c>
      <c r="B34" s="58">
        <v>0</v>
      </c>
      <c r="C34" s="5">
        <v>4</v>
      </c>
      <c r="D34" s="5">
        <f t="shared" si="10"/>
        <v>4</v>
      </c>
      <c r="E34" s="41">
        <f t="shared" si="11"/>
        <v>0</v>
      </c>
      <c r="F34" s="5">
        <v>1</v>
      </c>
      <c r="G34" s="5">
        <v>2</v>
      </c>
      <c r="H34" s="5">
        <f t="shared" si="12"/>
        <v>3</v>
      </c>
      <c r="I34" s="41">
        <f t="shared" si="13"/>
        <v>0.33333333333333331</v>
      </c>
      <c r="J34" s="42">
        <f t="shared" si="14"/>
        <v>1</v>
      </c>
      <c r="K34" s="42">
        <f t="shared" si="15"/>
        <v>6</v>
      </c>
      <c r="L34" s="42">
        <f t="shared" si="16"/>
        <v>7</v>
      </c>
      <c r="M34" s="41">
        <f t="shared" si="17"/>
        <v>0.14285714285714285</v>
      </c>
      <c r="N34" s="70">
        <v>2504000</v>
      </c>
      <c r="O34" s="71">
        <v>435053793</v>
      </c>
    </row>
    <row r="35" spans="1:16">
      <c r="A35" s="64" t="s">
        <v>19</v>
      </c>
      <c r="B35" s="58">
        <v>1</v>
      </c>
      <c r="C35" s="5">
        <v>4</v>
      </c>
      <c r="D35" s="5">
        <f t="shared" si="10"/>
        <v>5</v>
      </c>
      <c r="E35" s="41">
        <f t="shared" si="11"/>
        <v>0.2</v>
      </c>
      <c r="F35" s="5">
        <v>0</v>
      </c>
      <c r="G35" s="5">
        <v>3</v>
      </c>
      <c r="H35" s="5">
        <f t="shared" si="12"/>
        <v>3</v>
      </c>
      <c r="I35" s="41">
        <f t="shared" si="13"/>
        <v>0</v>
      </c>
      <c r="J35" s="42">
        <f t="shared" si="14"/>
        <v>1</v>
      </c>
      <c r="K35" s="42">
        <f t="shared" si="15"/>
        <v>7</v>
      </c>
      <c r="L35" s="42">
        <f t="shared" si="16"/>
        <v>8</v>
      </c>
      <c r="M35" s="41">
        <f t="shared" si="17"/>
        <v>0.125</v>
      </c>
      <c r="N35" s="70">
        <v>3777000</v>
      </c>
      <c r="O35" s="71">
        <v>277993305</v>
      </c>
    </row>
    <row r="36" spans="1:16">
      <c r="A36" s="64" t="s">
        <v>93</v>
      </c>
      <c r="B36" s="58">
        <v>0</v>
      </c>
      <c r="C36" s="5">
        <v>0</v>
      </c>
      <c r="D36" s="5">
        <f t="shared" si="10"/>
        <v>0</v>
      </c>
      <c r="E36" s="41">
        <v>0</v>
      </c>
      <c r="F36" s="5">
        <v>0</v>
      </c>
      <c r="G36" s="5">
        <v>0</v>
      </c>
      <c r="H36" s="5">
        <f t="shared" si="12"/>
        <v>0</v>
      </c>
      <c r="I36" s="41">
        <v>0</v>
      </c>
      <c r="J36" s="42">
        <f t="shared" si="14"/>
        <v>0</v>
      </c>
      <c r="K36" s="42">
        <f t="shared" si="15"/>
        <v>0</v>
      </c>
      <c r="L36" s="42">
        <f t="shared" si="16"/>
        <v>0</v>
      </c>
      <c r="M36" s="41">
        <v>0</v>
      </c>
      <c r="N36" s="70">
        <v>436000</v>
      </c>
      <c r="O36" s="71">
        <v>276585611</v>
      </c>
    </row>
    <row r="37" spans="1:16" s="20" customFormat="1">
      <c r="A37" s="64" t="s">
        <v>21</v>
      </c>
      <c r="B37" s="58">
        <v>0</v>
      </c>
      <c r="C37" s="5">
        <v>2</v>
      </c>
      <c r="D37" s="5">
        <f t="shared" si="10"/>
        <v>2</v>
      </c>
      <c r="E37" s="41">
        <f t="shared" ref="E37:E51" si="18">B37/D37</f>
        <v>0</v>
      </c>
      <c r="F37" s="5">
        <v>1</v>
      </c>
      <c r="G37" s="5">
        <v>8</v>
      </c>
      <c r="H37" s="5">
        <f t="shared" si="12"/>
        <v>9</v>
      </c>
      <c r="I37" s="41">
        <f>F37/H37</f>
        <v>0.1111111111111111</v>
      </c>
      <c r="J37" s="42">
        <f t="shared" si="14"/>
        <v>1</v>
      </c>
      <c r="K37" s="42">
        <f t="shared" si="15"/>
        <v>10</v>
      </c>
      <c r="L37" s="42">
        <f t="shared" si="16"/>
        <v>11</v>
      </c>
      <c r="M37" s="41">
        <f t="shared" ref="M37:M51" si="19">J37/L37</f>
        <v>9.0909090909090912E-2</v>
      </c>
      <c r="N37" s="70">
        <v>638000</v>
      </c>
      <c r="O37" s="71">
        <v>37814196</v>
      </c>
      <c r="P37"/>
    </row>
    <row r="38" spans="1:16">
      <c r="A38" s="64" t="s">
        <v>65</v>
      </c>
      <c r="B38" s="58">
        <v>4</v>
      </c>
      <c r="C38" s="5">
        <v>6</v>
      </c>
      <c r="D38" s="5">
        <f t="shared" si="10"/>
        <v>10</v>
      </c>
      <c r="E38" s="41">
        <f t="shared" si="18"/>
        <v>0.4</v>
      </c>
      <c r="F38" s="5">
        <v>2</v>
      </c>
      <c r="G38" s="5">
        <v>20</v>
      </c>
      <c r="H38" s="5">
        <f t="shared" si="12"/>
        <v>22</v>
      </c>
      <c r="I38" s="41">
        <f>F38/H38</f>
        <v>9.0909090909090912E-2</v>
      </c>
      <c r="J38" s="42">
        <f t="shared" si="14"/>
        <v>6</v>
      </c>
      <c r="K38" s="42">
        <f t="shared" si="15"/>
        <v>26</v>
      </c>
      <c r="L38" s="42">
        <f t="shared" si="16"/>
        <v>32</v>
      </c>
      <c r="M38" s="41">
        <f t="shared" si="19"/>
        <v>0.1875</v>
      </c>
      <c r="N38" s="70">
        <v>6052000</v>
      </c>
      <c r="O38" s="71">
        <v>266339000</v>
      </c>
    </row>
    <row r="39" spans="1:16">
      <c r="A39" s="64" t="s">
        <v>22</v>
      </c>
      <c r="B39" s="58">
        <v>0</v>
      </c>
      <c r="C39" s="5">
        <v>2</v>
      </c>
      <c r="D39" s="5">
        <f t="shared" si="10"/>
        <v>2</v>
      </c>
      <c r="E39" s="41">
        <f t="shared" si="18"/>
        <v>0</v>
      </c>
      <c r="F39" s="5">
        <v>0</v>
      </c>
      <c r="G39" s="5">
        <v>3</v>
      </c>
      <c r="H39" s="5">
        <f t="shared" si="12"/>
        <v>3</v>
      </c>
      <c r="I39" s="41">
        <f>F39/H39</f>
        <v>0</v>
      </c>
      <c r="J39" s="42">
        <f t="shared" si="14"/>
        <v>0</v>
      </c>
      <c r="K39" s="42">
        <f t="shared" si="15"/>
        <v>5</v>
      </c>
      <c r="L39" s="42">
        <f t="shared" si="16"/>
        <v>5</v>
      </c>
      <c r="M39" s="41">
        <f t="shared" si="19"/>
        <v>0</v>
      </c>
      <c r="N39" s="70">
        <v>3324000</v>
      </c>
      <c r="O39" s="71">
        <v>498281706</v>
      </c>
    </row>
    <row r="40" spans="1:16">
      <c r="A40" s="64" t="s">
        <v>23</v>
      </c>
      <c r="B40" s="58">
        <v>1</v>
      </c>
      <c r="C40" s="5">
        <v>0</v>
      </c>
      <c r="D40" s="5">
        <f t="shared" si="10"/>
        <v>1</v>
      </c>
      <c r="E40" s="41">
        <f t="shared" si="18"/>
        <v>1</v>
      </c>
      <c r="F40" s="5">
        <v>0</v>
      </c>
      <c r="G40" s="5">
        <v>0</v>
      </c>
      <c r="H40" s="5">
        <f t="shared" si="12"/>
        <v>0</v>
      </c>
      <c r="I40" s="41">
        <v>0</v>
      </c>
      <c r="J40" s="42">
        <f t="shared" si="14"/>
        <v>1</v>
      </c>
      <c r="K40" s="42">
        <f t="shared" si="15"/>
        <v>0</v>
      </c>
      <c r="L40" s="42">
        <f t="shared" si="16"/>
        <v>1</v>
      </c>
      <c r="M40" s="41">
        <f t="shared" si="19"/>
        <v>1</v>
      </c>
      <c r="N40" s="70">
        <v>3495000</v>
      </c>
      <c r="O40" s="71">
        <v>215153173</v>
      </c>
      <c r="P40" s="20"/>
    </row>
    <row r="41" spans="1:16">
      <c r="A41" s="64" t="s">
        <v>80</v>
      </c>
      <c r="B41" s="58">
        <v>2</v>
      </c>
      <c r="C41" s="5">
        <v>9</v>
      </c>
      <c r="D41" s="5">
        <f t="shared" si="10"/>
        <v>11</v>
      </c>
      <c r="E41" s="41">
        <f t="shared" si="18"/>
        <v>0.18181818181818182</v>
      </c>
      <c r="F41" s="5">
        <v>0</v>
      </c>
      <c r="G41" s="5">
        <v>1</v>
      </c>
      <c r="H41" s="5">
        <f t="shared" si="12"/>
        <v>1</v>
      </c>
      <c r="I41" s="41">
        <f t="shared" ref="I41:I50" si="20">F41/H41</f>
        <v>0</v>
      </c>
      <c r="J41" s="42">
        <f t="shared" si="14"/>
        <v>2</v>
      </c>
      <c r="K41" s="42">
        <f t="shared" si="15"/>
        <v>10</v>
      </c>
      <c r="L41" s="42">
        <f t="shared" si="16"/>
        <v>12</v>
      </c>
      <c r="M41" s="41">
        <f t="shared" si="19"/>
        <v>0.16666666666666666</v>
      </c>
      <c r="N41" s="70">
        <v>2808000</v>
      </c>
      <c r="O41" s="71">
        <v>1264834000</v>
      </c>
    </row>
    <row r="42" spans="1:16" s="25" customFormat="1">
      <c r="A42" s="64" t="s">
        <v>24</v>
      </c>
      <c r="B42" s="58">
        <v>0</v>
      </c>
      <c r="C42" s="5">
        <v>4</v>
      </c>
      <c r="D42" s="5">
        <f t="shared" si="10"/>
        <v>4</v>
      </c>
      <c r="E42" s="41">
        <f t="shared" si="18"/>
        <v>0</v>
      </c>
      <c r="F42" s="5">
        <v>0</v>
      </c>
      <c r="G42" s="5">
        <v>1</v>
      </c>
      <c r="H42" s="5">
        <f t="shared" si="12"/>
        <v>1</v>
      </c>
      <c r="I42" s="41">
        <f t="shared" si="20"/>
        <v>0</v>
      </c>
      <c r="J42" s="42">
        <f t="shared" si="14"/>
        <v>0</v>
      </c>
      <c r="K42" s="42">
        <f t="shared" si="15"/>
        <v>5</v>
      </c>
      <c r="L42" s="42">
        <f t="shared" si="16"/>
        <v>5</v>
      </c>
      <c r="M42" s="41">
        <f t="shared" si="19"/>
        <v>0</v>
      </c>
      <c r="N42" s="70">
        <v>1986000</v>
      </c>
      <c r="O42" s="71">
        <v>94119271</v>
      </c>
      <c r="P42"/>
    </row>
    <row r="43" spans="1:16">
      <c r="A43" s="64" t="s">
        <v>94</v>
      </c>
      <c r="B43" s="58">
        <v>0</v>
      </c>
      <c r="C43" s="5">
        <v>3</v>
      </c>
      <c r="D43" s="5">
        <f t="shared" si="10"/>
        <v>3</v>
      </c>
      <c r="E43" s="41">
        <f t="shared" si="18"/>
        <v>0</v>
      </c>
      <c r="F43" s="5">
        <v>2</v>
      </c>
      <c r="G43" s="5">
        <v>1</v>
      </c>
      <c r="H43" s="5">
        <f t="shared" si="12"/>
        <v>3</v>
      </c>
      <c r="I43" s="41">
        <f t="shared" si="20"/>
        <v>0.66666666666666663</v>
      </c>
      <c r="J43" s="42">
        <f t="shared" si="14"/>
        <v>2</v>
      </c>
      <c r="K43" s="42">
        <f t="shared" si="15"/>
        <v>4</v>
      </c>
      <c r="L43" s="42">
        <f t="shared" si="16"/>
        <v>6</v>
      </c>
      <c r="M43" s="41">
        <f t="shared" si="19"/>
        <v>0.33333333333333331</v>
      </c>
      <c r="N43" s="70">
        <v>5519000</v>
      </c>
      <c r="O43" s="71">
        <v>607490000</v>
      </c>
    </row>
    <row r="44" spans="1:16">
      <c r="A44" s="66" t="s">
        <v>117</v>
      </c>
      <c r="B44" s="60">
        <v>6</v>
      </c>
      <c r="C44" s="7">
        <v>8</v>
      </c>
      <c r="D44" s="7">
        <f t="shared" si="10"/>
        <v>14</v>
      </c>
      <c r="E44" s="45">
        <f t="shared" si="18"/>
        <v>0.42857142857142855</v>
      </c>
      <c r="F44" s="7">
        <v>1</v>
      </c>
      <c r="G44" s="7">
        <v>2</v>
      </c>
      <c r="H44" s="7">
        <f t="shared" si="12"/>
        <v>3</v>
      </c>
      <c r="I44" s="45">
        <f t="shared" si="20"/>
        <v>0.33333333333333331</v>
      </c>
      <c r="J44" s="46">
        <f t="shared" si="14"/>
        <v>7</v>
      </c>
      <c r="K44" s="46">
        <f t="shared" si="15"/>
        <v>10</v>
      </c>
      <c r="L44" s="46">
        <f t="shared" si="16"/>
        <v>17</v>
      </c>
      <c r="M44" s="45">
        <f t="shared" si="19"/>
        <v>0.41176470588235292</v>
      </c>
      <c r="N44" s="72">
        <v>10086000</v>
      </c>
      <c r="O44" s="73">
        <v>208454344</v>
      </c>
      <c r="P44" s="25"/>
    </row>
    <row r="45" spans="1:16">
      <c r="A45" s="64" t="s">
        <v>57</v>
      </c>
      <c r="B45" s="58">
        <v>9</v>
      </c>
      <c r="C45" s="5">
        <v>6</v>
      </c>
      <c r="D45" s="5">
        <f t="shared" si="10"/>
        <v>15</v>
      </c>
      <c r="E45" s="41">
        <f t="shared" si="18"/>
        <v>0.6</v>
      </c>
      <c r="F45" s="5">
        <v>3</v>
      </c>
      <c r="G45" s="5">
        <v>5</v>
      </c>
      <c r="H45" s="5">
        <f t="shared" si="12"/>
        <v>8</v>
      </c>
      <c r="I45" s="41">
        <f t="shared" si="20"/>
        <v>0.375</v>
      </c>
      <c r="J45" s="42">
        <f t="shared" si="14"/>
        <v>12</v>
      </c>
      <c r="K45" s="42">
        <f t="shared" si="15"/>
        <v>11</v>
      </c>
      <c r="L45" s="42">
        <f t="shared" si="16"/>
        <v>23</v>
      </c>
      <c r="M45" s="41">
        <f t="shared" si="19"/>
        <v>0.52173913043478259</v>
      </c>
      <c r="N45" s="70">
        <v>7687000</v>
      </c>
      <c r="O45" s="71">
        <v>355500297</v>
      </c>
    </row>
    <row r="46" spans="1:16">
      <c r="A46" s="64" t="s">
        <v>66</v>
      </c>
      <c r="B46" s="58">
        <v>4</v>
      </c>
      <c r="C46" s="5">
        <v>14</v>
      </c>
      <c r="D46" s="5">
        <f t="shared" si="10"/>
        <v>18</v>
      </c>
      <c r="E46" s="41">
        <f t="shared" si="18"/>
        <v>0.22222222222222221</v>
      </c>
      <c r="F46" s="5">
        <v>2</v>
      </c>
      <c r="G46" s="5">
        <v>9</v>
      </c>
      <c r="H46" s="5">
        <f t="shared" si="12"/>
        <v>11</v>
      </c>
      <c r="I46" s="41">
        <f t="shared" si="20"/>
        <v>0.18181818181818182</v>
      </c>
      <c r="J46" s="42">
        <f t="shared" si="14"/>
        <v>6</v>
      </c>
      <c r="K46" s="42">
        <f t="shared" si="15"/>
        <v>23</v>
      </c>
      <c r="L46" s="42">
        <f t="shared" si="16"/>
        <v>29</v>
      </c>
      <c r="M46" s="41">
        <f t="shared" si="19"/>
        <v>0.20689655172413793</v>
      </c>
      <c r="N46" s="70">
        <v>8771000</v>
      </c>
      <c r="O46" s="71">
        <v>134972981</v>
      </c>
    </row>
    <row r="47" spans="1:16">
      <c r="A47" s="64" t="s">
        <v>81</v>
      </c>
      <c r="B47" s="58">
        <v>2</v>
      </c>
      <c r="C47" s="5">
        <v>7</v>
      </c>
      <c r="D47" s="5">
        <f t="shared" si="10"/>
        <v>9</v>
      </c>
      <c r="E47" s="41">
        <f t="shared" si="18"/>
        <v>0.22222222222222221</v>
      </c>
      <c r="F47" s="5">
        <v>1</v>
      </c>
      <c r="G47" s="5">
        <v>1</v>
      </c>
      <c r="H47" s="5">
        <f t="shared" si="12"/>
        <v>2</v>
      </c>
      <c r="I47" s="41">
        <f t="shared" si="20"/>
        <v>0.5</v>
      </c>
      <c r="J47" s="42">
        <f t="shared" si="14"/>
        <v>3</v>
      </c>
      <c r="K47" s="42">
        <f t="shared" si="15"/>
        <v>8</v>
      </c>
      <c r="L47" s="42">
        <f t="shared" si="16"/>
        <v>11</v>
      </c>
      <c r="M47" s="41">
        <f t="shared" si="19"/>
        <v>0.27272727272727271</v>
      </c>
      <c r="N47" s="70">
        <v>1691000</v>
      </c>
      <c r="O47" s="71">
        <v>131557148</v>
      </c>
    </row>
    <row r="48" spans="1:16">
      <c r="A48" s="64" t="s">
        <v>64</v>
      </c>
      <c r="B48" s="58">
        <v>5</v>
      </c>
      <c r="C48" s="5">
        <v>8</v>
      </c>
      <c r="D48" s="5">
        <f t="shared" si="10"/>
        <v>13</v>
      </c>
      <c r="E48" s="41">
        <f t="shared" si="18"/>
        <v>0.38461538461538464</v>
      </c>
      <c r="F48" s="5">
        <v>0</v>
      </c>
      <c r="G48" s="5">
        <v>6</v>
      </c>
      <c r="H48" s="5">
        <f t="shared" si="12"/>
        <v>6</v>
      </c>
      <c r="I48" s="41">
        <f t="shared" si="20"/>
        <v>0</v>
      </c>
      <c r="J48" s="42">
        <f t="shared" si="14"/>
        <v>5</v>
      </c>
      <c r="K48" s="42">
        <f t="shared" si="15"/>
        <v>14</v>
      </c>
      <c r="L48" s="42">
        <f t="shared" si="16"/>
        <v>19</v>
      </c>
      <c r="M48" s="41">
        <f t="shared" si="19"/>
        <v>0.26315789473684209</v>
      </c>
      <c r="N48" s="70">
        <v>2914000</v>
      </c>
      <c r="O48" s="71">
        <v>158752274</v>
      </c>
    </row>
    <row r="49" spans="1:16">
      <c r="A49" s="64" t="s">
        <v>25</v>
      </c>
      <c r="B49" s="58">
        <v>0</v>
      </c>
      <c r="C49" s="5">
        <v>2</v>
      </c>
      <c r="D49" s="5">
        <f t="shared" si="10"/>
        <v>2</v>
      </c>
      <c r="E49" s="41">
        <f t="shared" si="18"/>
        <v>0</v>
      </c>
      <c r="F49" s="5">
        <v>0</v>
      </c>
      <c r="G49" s="5">
        <v>1</v>
      </c>
      <c r="H49" s="5">
        <f t="shared" si="12"/>
        <v>1</v>
      </c>
      <c r="I49" s="41">
        <f t="shared" si="20"/>
        <v>0</v>
      </c>
      <c r="J49" s="42">
        <f t="shared" si="14"/>
        <v>0</v>
      </c>
      <c r="K49" s="42">
        <f t="shared" si="15"/>
        <v>3</v>
      </c>
      <c r="L49" s="42">
        <f t="shared" si="16"/>
        <v>3</v>
      </c>
      <c r="M49" s="41">
        <f t="shared" si="19"/>
        <v>0</v>
      </c>
      <c r="N49" s="70">
        <v>943000</v>
      </c>
      <c r="O49" s="71">
        <v>67435543</v>
      </c>
    </row>
    <row r="50" spans="1:16">
      <c r="A50" s="64" t="s">
        <v>82</v>
      </c>
      <c r="B50" s="58">
        <v>2</v>
      </c>
      <c r="C50" s="5">
        <v>7</v>
      </c>
      <c r="D50" s="5">
        <f t="shared" si="10"/>
        <v>9</v>
      </c>
      <c r="E50" s="41">
        <f t="shared" si="18"/>
        <v>0.22222222222222221</v>
      </c>
      <c r="F50" s="5">
        <v>0</v>
      </c>
      <c r="G50" s="5">
        <v>3</v>
      </c>
      <c r="H50" s="5">
        <f t="shared" si="12"/>
        <v>3</v>
      </c>
      <c r="I50" s="41">
        <f t="shared" si="20"/>
        <v>0</v>
      </c>
      <c r="J50" s="42">
        <f t="shared" si="14"/>
        <v>2</v>
      </c>
      <c r="K50" s="42">
        <f t="shared" si="15"/>
        <v>10</v>
      </c>
      <c r="L50" s="42">
        <f t="shared" si="16"/>
        <v>12</v>
      </c>
      <c r="M50" s="41">
        <f t="shared" si="19"/>
        <v>0.16666666666666666</v>
      </c>
      <c r="N50" s="70">
        <v>6923000</v>
      </c>
      <c r="O50" s="71">
        <v>580739715</v>
      </c>
    </row>
    <row r="51" spans="1:16">
      <c r="A51" s="64" t="s">
        <v>26</v>
      </c>
      <c r="B51" s="58">
        <v>3</v>
      </c>
      <c r="C51" s="5">
        <v>5</v>
      </c>
      <c r="D51" s="5">
        <f t="shared" si="10"/>
        <v>8</v>
      </c>
      <c r="E51" s="41">
        <f t="shared" si="18"/>
        <v>0.375</v>
      </c>
      <c r="F51" s="5">
        <v>0</v>
      </c>
      <c r="G51" s="5">
        <v>0</v>
      </c>
      <c r="H51" s="5">
        <f t="shared" si="12"/>
        <v>0</v>
      </c>
      <c r="I51" s="41">
        <v>0</v>
      </c>
      <c r="J51" s="42">
        <f t="shared" si="14"/>
        <v>3</v>
      </c>
      <c r="K51" s="42">
        <f t="shared" si="15"/>
        <v>5</v>
      </c>
      <c r="L51" s="42">
        <f t="shared" si="16"/>
        <v>8</v>
      </c>
      <c r="M51" s="41">
        <f t="shared" si="19"/>
        <v>0.375</v>
      </c>
      <c r="N51" s="70">
        <v>1245000</v>
      </c>
      <c r="O51" s="71">
        <v>60146007</v>
      </c>
    </row>
    <row r="52" spans="1:16">
      <c r="A52" s="64" t="s">
        <v>27</v>
      </c>
      <c r="B52" s="58">
        <v>0</v>
      </c>
      <c r="C52" s="5">
        <v>0</v>
      </c>
      <c r="D52" s="5">
        <f t="shared" si="10"/>
        <v>0</v>
      </c>
      <c r="E52" s="41">
        <v>0</v>
      </c>
      <c r="F52" s="5">
        <v>0</v>
      </c>
      <c r="G52" s="5">
        <v>0</v>
      </c>
      <c r="H52" s="5">
        <f t="shared" si="12"/>
        <v>0</v>
      </c>
      <c r="I52" s="41">
        <v>0</v>
      </c>
      <c r="J52" s="42">
        <f t="shared" si="14"/>
        <v>0</v>
      </c>
      <c r="K52" s="42">
        <f t="shared" si="15"/>
        <v>0</v>
      </c>
      <c r="L52" s="42">
        <f t="shared" si="16"/>
        <v>0</v>
      </c>
      <c r="M52" s="41">
        <v>0</v>
      </c>
      <c r="N52" s="70">
        <v>1238000</v>
      </c>
      <c r="O52" s="71">
        <v>180257589</v>
      </c>
    </row>
    <row r="53" spans="1:16">
      <c r="A53" s="64" t="s">
        <v>83</v>
      </c>
      <c r="B53" s="58">
        <v>2</v>
      </c>
      <c r="C53" s="5">
        <v>5</v>
      </c>
      <c r="D53" s="5">
        <f t="shared" si="10"/>
        <v>7</v>
      </c>
      <c r="E53" s="41">
        <f>B53/D53</f>
        <v>0.2857142857142857</v>
      </c>
      <c r="F53" s="5">
        <v>0</v>
      </c>
      <c r="G53" s="5">
        <v>5</v>
      </c>
      <c r="H53" s="5">
        <f t="shared" si="12"/>
        <v>5</v>
      </c>
      <c r="I53" s="41">
        <f>F53/H53</f>
        <v>0</v>
      </c>
      <c r="J53" s="42">
        <f t="shared" si="14"/>
        <v>2</v>
      </c>
      <c r="K53" s="42">
        <f t="shared" si="15"/>
        <v>10</v>
      </c>
      <c r="L53" s="42">
        <f t="shared" si="16"/>
        <v>12</v>
      </c>
      <c r="M53" s="41">
        <f t="shared" ref="M53:M61" si="21">J53/L53</f>
        <v>0.16666666666666666</v>
      </c>
      <c r="N53" s="70">
        <v>4546000</v>
      </c>
      <c r="O53" s="71">
        <v>569131000</v>
      </c>
    </row>
    <row r="54" spans="1:16">
      <c r="A54" s="64" t="s">
        <v>96</v>
      </c>
      <c r="B54" s="58">
        <v>0</v>
      </c>
      <c r="C54" s="5">
        <v>1</v>
      </c>
      <c r="D54" s="5">
        <f t="shared" si="10"/>
        <v>1</v>
      </c>
      <c r="E54" s="41">
        <f>B54/D54</f>
        <v>0</v>
      </c>
      <c r="F54" s="5">
        <v>0</v>
      </c>
      <c r="G54" s="5">
        <v>0</v>
      </c>
      <c r="H54" s="5">
        <f t="shared" si="12"/>
        <v>0</v>
      </c>
      <c r="I54" s="41">
        <v>0</v>
      </c>
      <c r="J54" s="42">
        <f t="shared" si="14"/>
        <v>0</v>
      </c>
      <c r="K54" s="42">
        <f t="shared" si="15"/>
        <v>1</v>
      </c>
      <c r="L54" s="42">
        <f t="shared" si="16"/>
        <v>1</v>
      </c>
      <c r="M54" s="41">
        <f t="shared" si="21"/>
        <v>0</v>
      </c>
      <c r="N54" s="70">
        <v>97000</v>
      </c>
      <c r="O54" s="71">
        <v>46856247</v>
      </c>
    </row>
    <row r="55" spans="1:16">
      <c r="A55" s="64" t="s">
        <v>97</v>
      </c>
      <c r="B55" s="58">
        <v>0</v>
      </c>
      <c r="C55" s="5">
        <v>5</v>
      </c>
      <c r="D55" s="5">
        <f t="shared" si="10"/>
        <v>5</v>
      </c>
      <c r="E55" s="41">
        <f>B55/D55</f>
        <v>0</v>
      </c>
      <c r="F55" s="5">
        <v>1</v>
      </c>
      <c r="G55" s="5">
        <v>6</v>
      </c>
      <c r="H55" s="5">
        <f t="shared" si="12"/>
        <v>7</v>
      </c>
      <c r="I55" s="41">
        <f t="shared" ref="I55:I61" si="22">F55/H55</f>
        <v>0.14285714285714285</v>
      </c>
      <c r="J55" s="42">
        <f t="shared" si="14"/>
        <v>1</v>
      </c>
      <c r="K55" s="42">
        <f t="shared" si="15"/>
        <v>11</v>
      </c>
      <c r="L55" s="42">
        <f t="shared" si="16"/>
        <v>12</v>
      </c>
      <c r="M55" s="41">
        <f t="shared" si="21"/>
        <v>8.3333333333333329E-2</v>
      </c>
      <c r="N55" s="70">
        <v>7633000</v>
      </c>
      <c r="O55" s="71">
        <v>783225000</v>
      </c>
    </row>
    <row r="56" spans="1:16">
      <c r="A56" s="64" t="s">
        <v>28</v>
      </c>
      <c r="B56" s="58">
        <v>0</v>
      </c>
      <c r="C56" s="5">
        <v>0</v>
      </c>
      <c r="D56" s="5">
        <f t="shared" si="10"/>
        <v>0</v>
      </c>
      <c r="E56" s="41">
        <v>0</v>
      </c>
      <c r="F56" s="5">
        <v>0</v>
      </c>
      <c r="G56" s="5">
        <v>2</v>
      </c>
      <c r="H56" s="5">
        <f t="shared" si="12"/>
        <v>2</v>
      </c>
      <c r="I56" s="41">
        <f t="shared" si="22"/>
        <v>0</v>
      </c>
      <c r="J56" s="42">
        <f t="shared" si="14"/>
        <v>0</v>
      </c>
      <c r="K56" s="42">
        <f t="shared" si="15"/>
        <v>2</v>
      </c>
      <c r="L56" s="42">
        <f t="shared" si="16"/>
        <v>2</v>
      </c>
      <c r="M56" s="41">
        <f t="shared" si="21"/>
        <v>0</v>
      </c>
      <c r="N56" s="70">
        <v>4191000</v>
      </c>
      <c r="O56" s="71">
        <v>165376656</v>
      </c>
    </row>
    <row r="57" spans="1:16">
      <c r="A57" s="64" t="s">
        <v>44</v>
      </c>
      <c r="B57" s="58">
        <v>0</v>
      </c>
      <c r="C57" s="5">
        <v>0</v>
      </c>
      <c r="D57" s="5">
        <f t="shared" si="10"/>
        <v>0</v>
      </c>
      <c r="E57" s="41">
        <v>0</v>
      </c>
      <c r="F57" s="5">
        <v>2</v>
      </c>
      <c r="G57" s="5">
        <v>0</v>
      </c>
      <c r="H57" s="5">
        <f t="shared" si="12"/>
        <v>2</v>
      </c>
      <c r="I57" s="41">
        <f t="shared" si="22"/>
        <v>1</v>
      </c>
      <c r="J57" s="42">
        <f t="shared" si="14"/>
        <v>2</v>
      </c>
      <c r="K57" s="42">
        <f t="shared" si="15"/>
        <v>0</v>
      </c>
      <c r="L57" s="42">
        <f t="shared" si="16"/>
        <v>2</v>
      </c>
      <c r="M57" s="41">
        <f t="shared" si="21"/>
        <v>1</v>
      </c>
      <c r="N57" s="70">
        <v>4402000</v>
      </c>
      <c r="O57" s="71">
        <v>114580254</v>
      </c>
    </row>
    <row r="58" spans="1:16">
      <c r="A58" s="64" t="s">
        <v>60</v>
      </c>
      <c r="B58" s="58">
        <v>6</v>
      </c>
      <c r="C58" s="5">
        <v>5</v>
      </c>
      <c r="D58" s="5">
        <f t="shared" si="10"/>
        <v>11</v>
      </c>
      <c r="E58" s="41">
        <f>B58/D58</f>
        <v>0.54545454545454541</v>
      </c>
      <c r="F58" s="5">
        <v>1</v>
      </c>
      <c r="G58" s="5">
        <v>17</v>
      </c>
      <c r="H58" s="5">
        <f t="shared" si="12"/>
        <v>18</v>
      </c>
      <c r="I58" s="41">
        <f t="shared" si="22"/>
        <v>5.5555555555555552E-2</v>
      </c>
      <c r="J58" s="42">
        <f t="shared" si="14"/>
        <v>7</v>
      </c>
      <c r="K58" s="42">
        <f t="shared" si="15"/>
        <v>22</v>
      </c>
      <c r="L58" s="42">
        <f t="shared" si="16"/>
        <v>29</v>
      </c>
      <c r="M58" s="41">
        <f t="shared" si="21"/>
        <v>0.2413793103448276</v>
      </c>
      <c r="N58" s="70">
        <v>10831000</v>
      </c>
      <c r="O58" s="71">
        <v>533583430</v>
      </c>
    </row>
    <row r="59" spans="1:16">
      <c r="A59" s="64" t="s">
        <v>67</v>
      </c>
      <c r="B59" s="58">
        <v>4</v>
      </c>
      <c r="C59" s="5">
        <v>9</v>
      </c>
      <c r="D59" s="5">
        <f t="shared" si="10"/>
        <v>13</v>
      </c>
      <c r="E59" s="41">
        <f>B59/D59</f>
        <v>0.30769230769230771</v>
      </c>
      <c r="F59" s="5">
        <v>1</v>
      </c>
      <c r="G59" s="5">
        <v>5</v>
      </c>
      <c r="H59" s="5">
        <f t="shared" si="12"/>
        <v>6</v>
      </c>
      <c r="I59" s="41">
        <f t="shared" si="22"/>
        <v>0.16666666666666666</v>
      </c>
      <c r="J59" s="42">
        <f t="shared" si="14"/>
        <v>5</v>
      </c>
      <c r="K59" s="42">
        <f t="shared" si="15"/>
        <v>14</v>
      </c>
      <c r="L59" s="42">
        <f t="shared" si="16"/>
        <v>19</v>
      </c>
      <c r="M59" s="41">
        <f t="shared" si="21"/>
        <v>0.26315789473684209</v>
      </c>
      <c r="N59" s="70">
        <v>5671000</v>
      </c>
      <c r="O59" s="71">
        <v>645175092</v>
      </c>
    </row>
    <row r="60" spans="1:16">
      <c r="A60" s="64" t="s">
        <v>68</v>
      </c>
      <c r="B60" s="58">
        <v>4</v>
      </c>
      <c r="C60" s="5">
        <v>3</v>
      </c>
      <c r="D60" s="5">
        <f t="shared" si="10"/>
        <v>7</v>
      </c>
      <c r="E60" s="41">
        <f>B60/D60</f>
        <v>0.5714285714285714</v>
      </c>
      <c r="F60" s="5">
        <v>0</v>
      </c>
      <c r="G60" s="5">
        <v>8</v>
      </c>
      <c r="H60" s="5">
        <f t="shared" si="12"/>
        <v>8</v>
      </c>
      <c r="I60" s="41">
        <f t="shared" si="22"/>
        <v>0</v>
      </c>
      <c r="J60" s="42">
        <f t="shared" si="14"/>
        <v>4</v>
      </c>
      <c r="K60" s="42">
        <f t="shared" si="15"/>
        <v>11</v>
      </c>
      <c r="L60" s="42">
        <f t="shared" si="16"/>
        <v>15</v>
      </c>
      <c r="M60" s="41">
        <f t="shared" si="21"/>
        <v>0.26666666666666666</v>
      </c>
      <c r="N60" s="70">
        <v>4892000</v>
      </c>
      <c r="O60" s="71">
        <v>297923360</v>
      </c>
    </row>
    <row r="61" spans="1:16" s="25" customFormat="1">
      <c r="A61" s="64" t="s">
        <v>98</v>
      </c>
      <c r="B61" s="58">
        <v>0</v>
      </c>
      <c r="C61" s="5">
        <v>4</v>
      </c>
      <c r="D61" s="5">
        <f t="shared" si="10"/>
        <v>4</v>
      </c>
      <c r="E61" s="41">
        <f>B61/D61</f>
        <v>0</v>
      </c>
      <c r="F61" s="5">
        <v>2</v>
      </c>
      <c r="G61" s="5">
        <v>2</v>
      </c>
      <c r="H61" s="5">
        <f t="shared" si="12"/>
        <v>4</v>
      </c>
      <c r="I61" s="41">
        <f t="shared" si="22"/>
        <v>0.5</v>
      </c>
      <c r="J61" s="42">
        <f t="shared" si="14"/>
        <v>2</v>
      </c>
      <c r="K61" s="42">
        <f t="shared" si="15"/>
        <v>6</v>
      </c>
      <c r="L61" s="42">
        <f t="shared" si="16"/>
        <v>8</v>
      </c>
      <c r="M61" s="41">
        <f t="shared" si="21"/>
        <v>0.25</v>
      </c>
      <c r="N61" s="70">
        <v>1537000</v>
      </c>
      <c r="O61" s="71">
        <v>158604900</v>
      </c>
      <c r="P61"/>
    </row>
    <row r="62" spans="1:16">
      <c r="A62" s="68" t="s">
        <v>120</v>
      </c>
      <c r="B62" s="62">
        <v>0</v>
      </c>
      <c r="C62" s="2">
        <v>1</v>
      </c>
      <c r="D62" s="2">
        <v>1</v>
      </c>
      <c r="E62" s="49">
        <v>0</v>
      </c>
      <c r="F62" s="2">
        <v>0</v>
      </c>
      <c r="G62" s="2">
        <v>0</v>
      </c>
      <c r="H62" s="2">
        <v>0</v>
      </c>
      <c r="I62" s="49">
        <v>0</v>
      </c>
      <c r="J62" s="2">
        <v>0</v>
      </c>
      <c r="K62" s="2">
        <v>1</v>
      </c>
      <c r="L62" s="2">
        <v>1</v>
      </c>
      <c r="M62" s="49">
        <v>0</v>
      </c>
      <c r="N62" s="70">
        <v>196000</v>
      </c>
      <c r="O62" s="71">
        <v>94544460</v>
      </c>
    </row>
    <row r="63" spans="1:16">
      <c r="A63" s="66" t="s">
        <v>121</v>
      </c>
      <c r="B63" s="60">
        <v>4</v>
      </c>
      <c r="C63" s="7">
        <v>16</v>
      </c>
      <c r="D63" s="7">
        <f t="shared" ref="D63:D68" si="23">SUM(B63:C63)</f>
        <v>20</v>
      </c>
      <c r="E63" s="45">
        <f>B63/D63</f>
        <v>0.2</v>
      </c>
      <c r="F63" s="7">
        <v>0</v>
      </c>
      <c r="G63" s="7">
        <v>13</v>
      </c>
      <c r="H63" s="7">
        <f t="shared" ref="H63:H68" si="24">SUM(F63:G63)</f>
        <v>13</v>
      </c>
      <c r="I63" s="45">
        <f>F63/H63</f>
        <v>0</v>
      </c>
      <c r="J63" s="46">
        <f t="shared" ref="J63:K68" si="25">B63+F63</f>
        <v>4</v>
      </c>
      <c r="K63" s="46">
        <f t="shared" si="25"/>
        <v>29</v>
      </c>
      <c r="L63" s="46">
        <f t="shared" ref="L63:L68" si="26">J63+K63</f>
        <v>33</v>
      </c>
      <c r="M63" s="45">
        <f t="shared" ref="M63:M68" si="27">J63/L63</f>
        <v>0.12121212121212122</v>
      </c>
      <c r="N63" s="74">
        <v>4460000</v>
      </c>
      <c r="O63" s="75">
        <v>1458974000</v>
      </c>
      <c r="P63" s="25"/>
    </row>
    <row r="64" spans="1:16">
      <c r="A64" s="64" t="s">
        <v>29</v>
      </c>
      <c r="B64" s="58">
        <v>1</v>
      </c>
      <c r="C64" s="5">
        <v>6</v>
      </c>
      <c r="D64" s="5">
        <f t="shared" si="23"/>
        <v>7</v>
      </c>
      <c r="E64" s="41">
        <f>B64/D64</f>
        <v>0.14285714285714285</v>
      </c>
      <c r="F64" s="5">
        <v>3</v>
      </c>
      <c r="G64" s="5">
        <v>2</v>
      </c>
      <c r="H64" s="5">
        <f t="shared" si="24"/>
        <v>5</v>
      </c>
      <c r="I64" s="41">
        <f>F64/H64</f>
        <v>0.6</v>
      </c>
      <c r="J64" s="42">
        <f t="shared" si="25"/>
        <v>4</v>
      </c>
      <c r="K64" s="42">
        <f t="shared" si="25"/>
        <v>8</v>
      </c>
      <c r="L64" s="42">
        <f t="shared" si="26"/>
        <v>12</v>
      </c>
      <c r="M64" s="41">
        <f t="shared" si="27"/>
        <v>0.33333333333333331</v>
      </c>
      <c r="N64" s="70">
        <v>1314000</v>
      </c>
      <c r="O64" s="71">
        <v>105227613</v>
      </c>
    </row>
    <row r="65" spans="1:16">
      <c r="A65" s="64" t="s">
        <v>54</v>
      </c>
      <c r="B65" s="58">
        <v>5</v>
      </c>
      <c r="C65" s="5">
        <v>9</v>
      </c>
      <c r="D65" s="5">
        <f t="shared" si="23"/>
        <v>14</v>
      </c>
      <c r="E65" s="41">
        <f>B65/D65</f>
        <v>0.35714285714285715</v>
      </c>
      <c r="F65" s="5">
        <v>0</v>
      </c>
      <c r="G65" s="5">
        <v>1</v>
      </c>
      <c r="H65" s="5">
        <f t="shared" si="24"/>
        <v>1</v>
      </c>
      <c r="I65" s="41">
        <f>F65/H65</f>
        <v>0</v>
      </c>
      <c r="J65" s="42">
        <f t="shared" si="25"/>
        <v>5</v>
      </c>
      <c r="K65" s="42">
        <f t="shared" si="25"/>
        <v>10</v>
      </c>
      <c r="L65" s="42">
        <f t="shared" si="26"/>
        <v>15</v>
      </c>
      <c r="M65" s="41">
        <f t="shared" si="27"/>
        <v>0.33333333333333331</v>
      </c>
      <c r="N65" s="70">
        <v>2731000</v>
      </c>
      <c r="O65" s="71">
        <v>373711404</v>
      </c>
    </row>
    <row r="66" spans="1:16">
      <c r="A66" s="64" t="s">
        <v>30</v>
      </c>
      <c r="B66" s="58">
        <v>3</v>
      </c>
      <c r="C66" s="5">
        <v>2</v>
      </c>
      <c r="D66" s="5">
        <f t="shared" si="23"/>
        <v>5</v>
      </c>
      <c r="E66" s="41">
        <f>B66/D66</f>
        <v>0.6</v>
      </c>
      <c r="F66" s="5">
        <v>0</v>
      </c>
      <c r="G66" s="5">
        <v>2</v>
      </c>
      <c r="H66" s="5">
        <f t="shared" si="24"/>
        <v>2</v>
      </c>
      <c r="I66" s="41">
        <f>F66/H66</f>
        <v>0</v>
      </c>
      <c r="J66" s="42">
        <f t="shared" si="25"/>
        <v>3</v>
      </c>
      <c r="K66" s="42">
        <f t="shared" si="25"/>
        <v>4</v>
      </c>
      <c r="L66" s="42">
        <f t="shared" si="26"/>
        <v>7</v>
      </c>
      <c r="M66" s="41">
        <f t="shared" si="27"/>
        <v>0.42857142857142855</v>
      </c>
      <c r="N66" s="70">
        <v>1493000</v>
      </c>
      <c r="O66" s="71">
        <v>252462322</v>
      </c>
    </row>
    <row r="67" spans="1:16">
      <c r="A67" s="64" t="s">
        <v>31</v>
      </c>
      <c r="B67" s="58">
        <v>0</v>
      </c>
      <c r="C67" s="5">
        <v>0</v>
      </c>
      <c r="D67" s="5">
        <f t="shared" si="23"/>
        <v>0</v>
      </c>
      <c r="E67" s="41">
        <v>0</v>
      </c>
      <c r="F67" s="5">
        <v>0</v>
      </c>
      <c r="G67" s="5">
        <v>1</v>
      </c>
      <c r="H67" s="5">
        <f t="shared" si="24"/>
        <v>1</v>
      </c>
      <c r="I67" s="41">
        <f>F67/H67</f>
        <v>0</v>
      </c>
      <c r="J67" s="42">
        <f t="shared" si="25"/>
        <v>0</v>
      </c>
      <c r="K67" s="42">
        <f t="shared" si="25"/>
        <v>1</v>
      </c>
      <c r="L67" s="42">
        <f t="shared" si="26"/>
        <v>1</v>
      </c>
      <c r="M67" s="41">
        <f t="shared" si="27"/>
        <v>0</v>
      </c>
      <c r="N67" s="70">
        <v>146000</v>
      </c>
      <c r="O67" s="71">
        <v>285420000</v>
      </c>
    </row>
    <row r="68" spans="1:16">
      <c r="A68" s="64" t="s">
        <v>32</v>
      </c>
      <c r="B68" s="58">
        <v>2</v>
      </c>
      <c r="C68" s="5">
        <v>4</v>
      </c>
      <c r="D68" s="5">
        <f t="shared" si="23"/>
        <v>6</v>
      </c>
      <c r="E68" s="41">
        <f>B68/D68</f>
        <v>0.33333333333333331</v>
      </c>
      <c r="F68" s="5">
        <v>0</v>
      </c>
      <c r="G68" s="5">
        <v>0</v>
      </c>
      <c r="H68" s="5">
        <f t="shared" si="24"/>
        <v>0</v>
      </c>
      <c r="I68" s="41">
        <v>0</v>
      </c>
      <c r="J68" s="42">
        <f t="shared" si="25"/>
        <v>2</v>
      </c>
      <c r="K68" s="42">
        <f t="shared" si="25"/>
        <v>4</v>
      </c>
      <c r="L68" s="42">
        <f t="shared" si="26"/>
        <v>6</v>
      </c>
      <c r="M68" s="41">
        <f t="shared" si="27"/>
        <v>0.33333333333333331</v>
      </c>
      <c r="N68" s="70">
        <v>1729000</v>
      </c>
      <c r="O68" s="71">
        <v>66803789</v>
      </c>
    </row>
    <row r="69" spans="1:16">
      <c r="A69" s="68" t="s">
        <v>119</v>
      </c>
      <c r="B69" s="62">
        <v>0</v>
      </c>
      <c r="C69" s="2">
        <v>0</v>
      </c>
      <c r="D69" s="2">
        <v>0</v>
      </c>
      <c r="E69" s="49">
        <v>0</v>
      </c>
      <c r="F69" s="2">
        <v>0</v>
      </c>
      <c r="G69" s="2">
        <v>0</v>
      </c>
      <c r="H69" s="2">
        <v>0</v>
      </c>
      <c r="I69" s="49">
        <v>0</v>
      </c>
      <c r="J69" s="2">
        <v>0</v>
      </c>
      <c r="K69" s="2">
        <v>0</v>
      </c>
      <c r="L69" s="2">
        <v>0</v>
      </c>
      <c r="M69" s="49">
        <v>0</v>
      </c>
      <c r="N69" s="70">
        <v>312000</v>
      </c>
      <c r="O69" s="71">
        <v>231160168</v>
      </c>
    </row>
    <row r="70" spans="1:16">
      <c r="A70" s="64" t="s">
        <v>33</v>
      </c>
      <c r="B70" s="58">
        <v>0</v>
      </c>
      <c r="C70" s="5">
        <v>0</v>
      </c>
      <c r="D70" s="5">
        <f>SUM(B70:C70)</f>
        <v>0</v>
      </c>
      <c r="E70" s="41">
        <v>0</v>
      </c>
      <c r="F70" s="5">
        <v>0</v>
      </c>
      <c r="G70" s="5">
        <v>0</v>
      </c>
      <c r="H70" s="5">
        <f>SUM(F70:G70)</f>
        <v>0</v>
      </c>
      <c r="I70" s="41">
        <v>0</v>
      </c>
      <c r="J70" s="42">
        <f t="shared" ref="J70:K73" si="28">B70+F70</f>
        <v>0</v>
      </c>
      <c r="K70" s="42">
        <f t="shared" si="28"/>
        <v>0</v>
      </c>
      <c r="L70" s="42">
        <f>J70+K70</f>
        <v>0</v>
      </c>
      <c r="M70" s="41">
        <v>0</v>
      </c>
      <c r="N70" s="70">
        <v>0</v>
      </c>
      <c r="O70" s="71">
        <v>272487483</v>
      </c>
    </row>
    <row r="71" spans="1:16">
      <c r="A71" s="64" t="s">
        <v>34</v>
      </c>
      <c r="B71" s="58">
        <v>0</v>
      </c>
      <c r="C71" s="5">
        <v>0</v>
      </c>
      <c r="D71" s="5">
        <f>SUM(B71:C71)</f>
        <v>0</v>
      </c>
      <c r="E71" s="41">
        <v>0</v>
      </c>
      <c r="F71" s="5">
        <v>0</v>
      </c>
      <c r="G71" s="5">
        <v>0</v>
      </c>
      <c r="H71" s="5">
        <f>SUM(F71:G71)</f>
        <v>0</v>
      </c>
      <c r="I71" s="41">
        <v>0</v>
      </c>
      <c r="J71" s="42">
        <f t="shared" si="28"/>
        <v>0</v>
      </c>
      <c r="K71" s="42">
        <f t="shared" si="28"/>
        <v>0</v>
      </c>
      <c r="L71" s="42">
        <f>J71+K71</f>
        <v>0</v>
      </c>
      <c r="M71" s="41">
        <v>0</v>
      </c>
      <c r="N71" s="70">
        <v>2425000</v>
      </c>
      <c r="O71" s="71">
        <v>125800</v>
      </c>
    </row>
    <row r="72" spans="1:16">
      <c r="A72" s="64" t="s">
        <v>35</v>
      </c>
      <c r="B72" s="58">
        <v>1</v>
      </c>
      <c r="C72" s="5">
        <v>5</v>
      </c>
      <c r="D72" s="5">
        <f>SUM(B72:C72)</f>
        <v>6</v>
      </c>
      <c r="E72" s="41">
        <f>B72/D72</f>
        <v>0.16666666666666666</v>
      </c>
      <c r="F72" s="5">
        <v>0</v>
      </c>
      <c r="G72" s="5">
        <v>10</v>
      </c>
      <c r="H72" s="5">
        <f>SUM(F72:G72)</f>
        <v>10</v>
      </c>
      <c r="I72" s="41">
        <f>F72/H72</f>
        <v>0</v>
      </c>
      <c r="J72" s="42">
        <f t="shared" si="28"/>
        <v>1</v>
      </c>
      <c r="K72" s="42">
        <f t="shared" si="28"/>
        <v>15</v>
      </c>
      <c r="L72" s="42">
        <f>J72+K72</f>
        <v>16</v>
      </c>
      <c r="M72" s="41">
        <f>J72/L72</f>
        <v>6.25E-2</v>
      </c>
      <c r="N72" s="70">
        <v>1706000</v>
      </c>
      <c r="O72" s="71">
        <v>272995000</v>
      </c>
    </row>
    <row r="73" spans="1:16" s="20" customFormat="1">
      <c r="A73" s="64" t="s">
        <v>61</v>
      </c>
      <c r="B73" s="58">
        <v>6</v>
      </c>
      <c r="C73" s="5">
        <v>0</v>
      </c>
      <c r="D73" s="5">
        <f>SUM(B73:C73)</f>
        <v>6</v>
      </c>
      <c r="E73" s="41">
        <f>B73/D73</f>
        <v>1</v>
      </c>
      <c r="F73" s="5">
        <v>3</v>
      </c>
      <c r="G73" s="5">
        <v>0</v>
      </c>
      <c r="H73" s="5">
        <f>SUM(F73:G73)</f>
        <v>3</v>
      </c>
      <c r="I73" s="41">
        <f>F73/H73</f>
        <v>1</v>
      </c>
      <c r="J73" s="42">
        <f t="shared" si="28"/>
        <v>9</v>
      </c>
      <c r="K73" s="42">
        <f t="shared" si="28"/>
        <v>0</v>
      </c>
      <c r="L73" s="42">
        <f>J73+K73</f>
        <v>9</v>
      </c>
      <c r="M73" s="41">
        <f>J73/L73</f>
        <v>1</v>
      </c>
      <c r="N73" s="70">
        <v>12391000</v>
      </c>
      <c r="O73" s="71">
        <v>1243560827</v>
      </c>
      <c r="P73"/>
    </row>
    <row r="74" spans="1:16">
      <c r="A74" s="68" t="s">
        <v>45</v>
      </c>
      <c r="B74" s="62">
        <v>3</v>
      </c>
      <c r="C74" s="2">
        <v>2</v>
      </c>
      <c r="D74" s="2">
        <v>5</v>
      </c>
      <c r="E74" s="49">
        <v>0.6</v>
      </c>
      <c r="F74" s="2">
        <v>1</v>
      </c>
      <c r="G74" s="2">
        <v>4</v>
      </c>
      <c r="H74" s="2">
        <v>5</v>
      </c>
      <c r="I74" s="49">
        <v>0.2</v>
      </c>
      <c r="J74" s="2">
        <v>4</v>
      </c>
      <c r="K74" s="2">
        <v>6</v>
      </c>
      <c r="L74" s="2">
        <v>10</v>
      </c>
      <c r="M74" s="49">
        <v>0.4</v>
      </c>
      <c r="N74" s="70">
        <v>5258000</v>
      </c>
      <c r="O74" s="71">
        <v>295220195</v>
      </c>
    </row>
    <row r="75" spans="1:16">
      <c r="A75" s="64" t="s">
        <v>49</v>
      </c>
      <c r="B75" s="58">
        <v>0</v>
      </c>
      <c r="C75" s="5">
        <v>0</v>
      </c>
      <c r="D75" s="5">
        <f t="shared" ref="D75:D85" si="29">SUM(B75:C75)</f>
        <v>0</v>
      </c>
      <c r="E75" s="41">
        <v>0</v>
      </c>
      <c r="F75" s="5">
        <v>1</v>
      </c>
      <c r="G75" s="5">
        <v>10</v>
      </c>
      <c r="H75" s="5">
        <f t="shared" ref="H75:H85" si="30">SUM(F75:G75)</f>
        <v>11</v>
      </c>
      <c r="I75" s="41">
        <f t="shared" ref="I75:I85" si="31">F75/H75</f>
        <v>9.0909090909090912E-2</v>
      </c>
      <c r="J75" s="42">
        <f t="shared" ref="J75:J85" si="32">B75+F75</f>
        <v>1</v>
      </c>
      <c r="K75" s="42">
        <f t="shared" ref="K75:K85" si="33">C75+G75</f>
        <v>10</v>
      </c>
      <c r="L75" s="42">
        <f t="shared" ref="L75:L85" si="34">J75+K75</f>
        <v>11</v>
      </c>
      <c r="M75" s="41">
        <f t="shared" ref="M75:M85" si="35">J75/L75</f>
        <v>9.0909090909090912E-2</v>
      </c>
      <c r="N75" s="70">
        <v>320000</v>
      </c>
      <c r="O75" s="71">
        <v>121593467</v>
      </c>
      <c r="P75" s="20"/>
    </row>
    <row r="76" spans="1:16">
      <c r="A76" s="64" t="s">
        <v>36</v>
      </c>
      <c r="B76" s="58">
        <v>1</v>
      </c>
      <c r="C76" s="5">
        <v>4</v>
      </c>
      <c r="D76" s="5">
        <f t="shared" si="29"/>
        <v>5</v>
      </c>
      <c r="E76" s="41">
        <f t="shared" ref="E76:E85" si="36">B76/D76</f>
        <v>0.2</v>
      </c>
      <c r="F76" s="5">
        <v>1</v>
      </c>
      <c r="G76" s="5">
        <v>1</v>
      </c>
      <c r="H76" s="5">
        <f t="shared" si="30"/>
        <v>2</v>
      </c>
      <c r="I76" s="41">
        <f t="shared" si="31"/>
        <v>0.5</v>
      </c>
      <c r="J76" s="42">
        <f t="shared" si="32"/>
        <v>2</v>
      </c>
      <c r="K76" s="42">
        <f t="shared" si="33"/>
        <v>5</v>
      </c>
      <c r="L76" s="42">
        <f t="shared" si="34"/>
        <v>7</v>
      </c>
      <c r="M76" s="41">
        <f t="shared" si="35"/>
        <v>0.2857142857142857</v>
      </c>
      <c r="N76" s="70">
        <v>908000</v>
      </c>
      <c r="O76" s="71">
        <v>204359000</v>
      </c>
    </row>
    <row r="77" spans="1:16">
      <c r="A77" s="64" t="s">
        <v>70</v>
      </c>
      <c r="B77" s="58">
        <v>4</v>
      </c>
      <c r="C77" s="5">
        <v>12</v>
      </c>
      <c r="D77" s="5">
        <f t="shared" si="29"/>
        <v>16</v>
      </c>
      <c r="E77" s="41">
        <f t="shared" si="36"/>
        <v>0.25</v>
      </c>
      <c r="F77" s="5">
        <v>0</v>
      </c>
      <c r="G77" s="5">
        <v>5</v>
      </c>
      <c r="H77" s="5">
        <f t="shared" si="30"/>
        <v>5</v>
      </c>
      <c r="I77" s="41">
        <f t="shared" si="31"/>
        <v>0</v>
      </c>
      <c r="J77" s="42">
        <f t="shared" si="32"/>
        <v>4</v>
      </c>
      <c r="K77" s="42">
        <f t="shared" si="33"/>
        <v>17</v>
      </c>
      <c r="L77" s="42">
        <f t="shared" si="34"/>
        <v>21</v>
      </c>
      <c r="M77" s="41">
        <f t="shared" si="35"/>
        <v>0.19047619047619047</v>
      </c>
      <c r="N77" s="70">
        <v>7419000</v>
      </c>
      <c r="O77" s="71">
        <v>276435648</v>
      </c>
    </row>
    <row r="78" spans="1:16">
      <c r="A78" s="64" t="s">
        <v>84</v>
      </c>
      <c r="B78" s="58">
        <v>2</v>
      </c>
      <c r="C78" s="5">
        <v>2</v>
      </c>
      <c r="D78" s="5">
        <f t="shared" si="29"/>
        <v>4</v>
      </c>
      <c r="E78" s="41">
        <f t="shared" si="36"/>
        <v>0.5</v>
      </c>
      <c r="F78" s="5">
        <v>0</v>
      </c>
      <c r="G78" s="5">
        <v>7</v>
      </c>
      <c r="H78" s="5">
        <f t="shared" si="30"/>
        <v>7</v>
      </c>
      <c r="I78" s="41">
        <f t="shared" si="31"/>
        <v>0</v>
      </c>
      <c r="J78" s="42">
        <f t="shared" si="32"/>
        <v>2</v>
      </c>
      <c r="K78" s="42">
        <f t="shared" si="33"/>
        <v>9</v>
      </c>
      <c r="L78" s="42">
        <f t="shared" si="34"/>
        <v>11</v>
      </c>
      <c r="M78" s="41">
        <f t="shared" si="35"/>
        <v>0.18181818181818182</v>
      </c>
      <c r="N78" s="70">
        <v>5497000</v>
      </c>
      <c r="O78" s="71">
        <v>1249254000</v>
      </c>
    </row>
    <row r="79" spans="1:16">
      <c r="A79" s="64" t="s">
        <v>77</v>
      </c>
      <c r="B79" s="58">
        <v>3</v>
      </c>
      <c r="C79" s="5">
        <v>4</v>
      </c>
      <c r="D79" s="5">
        <f t="shared" si="29"/>
        <v>7</v>
      </c>
      <c r="E79" s="41">
        <f t="shared" si="36"/>
        <v>0.42857142857142855</v>
      </c>
      <c r="F79" s="5">
        <v>0</v>
      </c>
      <c r="G79" s="5">
        <v>2</v>
      </c>
      <c r="H79" s="5">
        <f t="shared" si="30"/>
        <v>2</v>
      </c>
      <c r="I79" s="41">
        <f t="shared" si="31"/>
        <v>0</v>
      </c>
      <c r="J79" s="42">
        <f t="shared" si="32"/>
        <v>3</v>
      </c>
      <c r="K79" s="42">
        <f t="shared" si="33"/>
        <v>6</v>
      </c>
      <c r="L79" s="42">
        <f t="shared" si="34"/>
        <v>9</v>
      </c>
      <c r="M79" s="41">
        <f t="shared" si="35"/>
        <v>0.33333333333333331</v>
      </c>
      <c r="N79" s="70">
        <v>2234000</v>
      </c>
      <c r="O79" s="71">
        <v>370807227</v>
      </c>
    </row>
    <row r="80" spans="1:16">
      <c r="A80" s="64" t="s">
        <v>37</v>
      </c>
      <c r="B80" s="58">
        <v>2</v>
      </c>
      <c r="C80" s="5">
        <v>11</v>
      </c>
      <c r="D80" s="5">
        <f t="shared" si="29"/>
        <v>13</v>
      </c>
      <c r="E80" s="41">
        <f t="shared" si="36"/>
        <v>0.15384615384615385</v>
      </c>
      <c r="F80" s="5">
        <v>0</v>
      </c>
      <c r="G80" s="5">
        <v>2</v>
      </c>
      <c r="H80" s="5">
        <f t="shared" si="30"/>
        <v>2</v>
      </c>
      <c r="I80" s="41">
        <f t="shared" si="31"/>
        <v>0</v>
      </c>
      <c r="J80" s="42">
        <f t="shared" si="32"/>
        <v>2</v>
      </c>
      <c r="K80" s="42">
        <f t="shared" si="33"/>
        <v>13</v>
      </c>
      <c r="L80" s="42">
        <f t="shared" si="34"/>
        <v>15</v>
      </c>
      <c r="M80" s="41">
        <f t="shared" si="35"/>
        <v>0.13333333333333333</v>
      </c>
      <c r="N80" s="70">
        <v>5474000</v>
      </c>
      <c r="O80" s="71">
        <v>862124419</v>
      </c>
    </row>
    <row r="81" spans="1:16">
      <c r="A81" s="64" t="s">
        <v>87</v>
      </c>
      <c r="B81" s="58">
        <v>1</v>
      </c>
      <c r="C81" s="5">
        <v>1</v>
      </c>
      <c r="D81" s="5">
        <f t="shared" si="29"/>
        <v>2</v>
      </c>
      <c r="E81" s="41">
        <f t="shared" si="36"/>
        <v>0.5</v>
      </c>
      <c r="F81" s="5">
        <v>0</v>
      </c>
      <c r="G81" s="5">
        <v>5</v>
      </c>
      <c r="H81" s="5">
        <f t="shared" si="30"/>
        <v>5</v>
      </c>
      <c r="I81" s="41">
        <f t="shared" si="31"/>
        <v>0</v>
      </c>
      <c r="J81" s="42">
        <f t="shared" si="32"/>
        <v>1</v>
      </c>
      <c r="K81" s="42">
        <f t="shared" si="33"/>
        <v>6</v>
      </c>
      <c r="L81" s="42">
        <f t="shared" si="34"/>
        <v>7</v>
      </c>
      <c r="M81" s="41">
        <f t="shared" si="35"/>
        <v>0.14285714285714285</v>
      </c>
      <c r="N81" s="70">
        <v>5678000</v>
      </c>
      <c r="O81" s="71">
        <v>370807227</v>
      </c>
    </row>
    <row r="82" spans="1:16">
      <c r="A82" s="64" t="s">
        <v>78</v>
      </c>
      <c r="B82" s="58">
        <v>3</v>
      </c>
      <c r="C82" s="5">
        <v>9</v>
      </c>
      <c r="D82" s="5">
        <f t="shared" si="29"/>
        <v>12</v>
      </c>
      <c r="E82" s="41">
        <f t="shared" si="36"/>
        <v>0.25</v>
      </c>
      <c r="F82" s="5">
        <v>0</v>
      </c>
      <c r="G82" s="5">
        <v>7</v>
      </c>
      <c r="H82" s="5">
        <f t="shared" si="30"/>
        <v>7</v>
      </c>
      <c r="I82" s="41">
        <f t="shared" si="31"/>
        <v>0</v>
      </c>
      <c r="J82" s="42">
        <f t="shared" si="32"/>
        <v>3</v>
      </c>
      <c r="K82" s="42">
        <f t="shared" si="33"/>
        <v>16</v>
      </c>
      <c r="L82" s="42">
        <f t="shared" si="34"/>
        <v>19</v>
      </c>
      <c r="M82" s="41">
        <f t="shared" si="35"/>
        <v>0.15789473684210525</v>
      </c>
      <c r="N82" s="70">
        <v>6571000</v>
      </c>
      <c r="O82" s="71">
        <v>713062555</v>
      </c>
    </row>
    <row r="83" spans="1:16">
      <c r="A83" s="64" t="s">
        <v>85</v>
      </c>
      <c r="B83" s="58">
        <v>2</v>
      </c>
      <c r="C83" s="5">
        <v>0</v>
      </c>
      <c r="D83" s="5">
        <f t="shared" si="29"/>
        <v>2</v>
      </c>
      <c r="E83" s="41">
        <f t="shared" si="36"/>
        <v>1</v>
      </c>
      <c r="F83" s="5">
        <v>0</v>
      </c>
      <c r="G83" s="5">
        <v>1</v>
      </c>
      <c r="H83" s="5">
        <f t="shared" si="30"/>
        <v>1</v>
      </c>
      <c r="I83" s="41">
        <f t="shared" si="31"/>
        <v>0</v>
      </c>
      <c r="J83" s="42">
        <f t="shared" si="32"/>
        <v>2</v>
      </c>
      <c r="K83" s="42">
        <f t="shared" si="33"/>
        <v>1</v>
      </c>
      <c r="L83" s="42">
        <f t="shared" si="34"/>
        <v>3</v>
      </c>
      <c r="M83" s="41">
        <f t="shared" si="35"/>
        <v>0.66666666666666663</v>
      </c>
      <c r="N83" s="70">
        <v>1497000</v>
      </c>
      <c r="O83" s="71">
        <v>303559835</v>
      </c>
    </row>
    <row r="84" spans="1:16">
      <c r="A84" s="64" t="s">
        <v>38</v>
      </c>
      <c r="B84" s="58">
        <v>2</v>
      </c>
      <c r="C84" s="5">
        <v>12</v>
      </c>
      <c r="D84" s="5">
        <f t="shared" si="29"/>
        <v>14</v>
      </c>
      <c r="E84" s="41">
        <f t="shared" si="36"/>
        <v>0.14285714285714285</v>
      </c>
      <c r="F84" s="5">
        <v>0</v>
      </c>
      <c r="G84" s="5">
        <v>2</v>
      </c>
      <c r="H84" s="5">
        <f t="shared" si="30"/>
        <v>2</v>
      </c>
      <c r="I84" s="41">
        <f t="shared" si="31"/>
        <v>0</v>
      </c>
      <c r="J84" s="42">
        <f t="shared" si="32"/>
        <v>2</v>
      </c>
      <c r="K84" s="42">
        <f t="shared" si="33"/>
        <v>14</v>
      </c>
      <c r="L84" s="42">
        <f t="shared" si="34"/>
        <v>16</v>
      </c>
      <c r="M84" s="41">
        <f t="shared" si="35"/>
        <v>0.125</v>
      </c>
      <c r="N84" s="70">
        <v>2679000</v>
      </c>
      <c r="O84" s="71">
        <v>1008161000</v>
      </c>
    </row>
    <row r="85" spans="1:16" s="26" customFormat="1">
      <c r="A85" s="64" t="s">
        <v>55</v>
      </c>
      <c r="B85" s="58">
        <v>11</v>
      </c>
      <c r="C85" s="5">
        <v>25</v>
      </c>
      <c r="D85" s="5">
        <f t="shared" si="29"/>
        <v>36</v>
      </c>
      <c r="E85" s="41">
        <f t="shared" si="36"/>
        <v>0.30555555555555558</v>
      </c>
      <c r="F85" s="5">
        <v>2</v>
      </c>
      <c r="G85" s="5">
        <v>10</v>
      </c>
      <c r="H85" s="5">
        <f t="shared" si="30"/>
        <v>12</v>
      </c>
      <c r="I85" s="41">
        <f t="shared" si="31"/>
        <v>0.16666666666666666</v>
      </c>
      <c r="J85" s="42">
        <f t="shared" si="32"/>
        <v>13</v>
      </c>
      <c r="K85" s="42">
        <f t="shared" si="33"/>
        <v>35</v>
      </c>
      <c r="L85" s="42">
        <f t="shared" si="34"/>
        <v>48</v>
      </c>
      <c r="M85" s="41">
        <f t="shared" si="35"/>
        <v>0.27083333333333331</v>
      </c>
      <c r="N85" s="70">
        <v>7277000</v>
      </c>
      <c r="O85" s="71">
        <v>1330244000</v>
      </c>
      <c r="P85"/>
    </row>
    <row r="86" spans="1:16">
      <c r="A86" s="68" t="s">
        <v>42</v>
      </c>
      <c r="B86" s="62">
        <v>0</v>
      </c>
      <c r="C86" s="2">
        <v>0</v>
      </c>
      <c r="D86" s="2">
        <v>0</v>
      </c>
      <c r="E86" s="49">
        <v>0</v>
      </c>
      <c r="F86" s="2">
        <v>0</v>
      </c>
      <c r="G86" s="2">
        <v>0</v>
      </c>
      <c r="H86" s="2">
        <v>0</v>
      </c>
      <c r="I86" s="49">
        <v>0</v>
      </c>
      <c r="J86" s="2">
        <v>0</v>
      </c>
      <c r="K86" s="2">
        <v>0</v>
      </c>
      <c r="L86" s="2">
        <v>0</v>
      </c>
      <c r="M86" s="49">
        <v>0</v>
      </c>
      <c r="N86" s="74">
        <v>246000</v>
      </c>
      <c r="O86" s="75">
        <v>146689850</v>
      </c>
    </row>
    <row r="87" spans="1:16">
      <c r="A87" s="64" t="s">
        <v>88</v>
      </c>
      <c r="B87" s="58">
        <v>1</v>
      </c>
      <c r="C87" s="5">
        <v>0</v>
      </c>
      <c r="D87" s="5">
        <f>SUM(B87:C87)</f>
        <v>1</v>
      </c>
      <c r="E87" s="41">
        <f>B87/D87</f>
        <v>1</v>
      </c>
      <c r="F87" s="5">
        <v>1</v>
      </c>
      <c r="G87" s="5">
        <v>0</v>
      </c>
      <c r="H87" s="5">
        <f>SUM(F87:G87)</f>
        <v>1</v>
      </c>
      <c r="I87" s="41">
        <f>F87/H87</f>
        <v>1</v>
      </c>
      <c r="J87" s="42">
        <f t="shared" ref="J87:K90" si="37">B87+F87</f>
        <v>2</v>
      </c>
      <c r="K87" s="42">
        <f t="shared" si="37"/>
        <v>0</v>
      </c>
      <c r="L87" s="42">
        <f>J87+K87</f>
        <v>2</v>
      </c>
      <c r="M87" s="41">
        <f>J87/L87</f>
        <v>1</v>
      </c>
      <c r="N87" s="70">
        <v>3457000</v>
      </c>
      <c r="O87" s="71">
        <v>334814322</v>
      </c>
    </row>
    <row r="88" spans="1:16">
      <c r="A88" s="64" t="s">
        <v>39</v>
      </c>
      <c r="B88" s="58">
        <v>0</v>
      </c>
      <c r="C88" s="5">
        <v>0</v>
      </c>
      <c r="D88" s="5">
        <f>SUM(B88:C88)</f>
        <v>0</v>
      </c>
      <c r="E88" s="41">
        <v>0</v>
      </c>
      <c r="F88" s="5">
        <v>0</v>
      </c>
      <c r="G88" s="5">
        <v>0</v>
      </c>
      <c r="H88" s="5">
        <f>SUM(F88:G88)</f>
        <v>0</v>
      </c>
      <c r="I88" s="41">
        <v>0</v>
      </c>
      <c r="J88" s="42">
        <f t="shared" si="37"/>
        <v>0</v>
      </c>
      <c r="K88" s="42">
        <f t="shared" si="37"/>
        <v>0</v>
      </c>
      <c r="L88" s="42">
        <f>J88+K88</f>
        <v>0</v>
      </c>
      <c r="M88" s="41">
        <v>0</v>
      </c>
      <c r="N88" s="70">
        <v>691000</v>
      </c>
      <c r="O88" s="71">
        <v>65409906</v>
      </c>
    </row>
    <row r="89" spans="1:16">
      <c r="A89" s="64" t="s">
        <v>40</v>
      </c>
      <c r="B89" s="58">
        <v>2</v>
      </c>
      <c r="C89" s="5">
        <v>9</v>
      </c>
      <c r="D89" s="5">
        <f>SUM(B89:C89)</f>
        <v>11</v>
      </c>
      <c r="E89" s="41">
        <f>B89/D89</f>
        <v>0.18181818181818182</v>
      </c>
      <c r="F89" s="5">
        <v>0</v>
      </c>
      <c r="G89" s="5">
        <v>0</v>
      </c>
      <c r="H89" s="5">
        <f>SUM(F89:G89)</f>
        <v>0</v>
      </c>
      <c r="I89" s="41">
        <v>0</v>
      </c>
      <c r="J89" s="42">
        <f t="shared" si="37"/>
        <v>2</v>
      </c>
      <c r="K89" s="42">
        <f t="shared" si="37"/>
        <v>9</v>
      </c>
      <c r="L89" s="42">
        <f>J89+K89</f>
        <v>11</v>
      </c>
      <c r="M89" s="41">
        <f>J89/L89</f>
        <v>0.18181818181818182</v>
      </c>
      <c r="N89" s="70">
        <v>1615000</v>
      </c>
      <c r="O89" s="71">
        <v>218857276</v>
      </c>
    </row>
    <row r="90" spans="1:16" ht="16" thickBot="1">
      <c r="A90" s="69" t="s">
        <v>71</v>
      </c>
      <c r="B90" s="63">
        <v>4</v>
      </c>
      <c r="C90" s="50">
        <v>27</v>
      </c>
      <c r="D90" s="50">
        <f>SUM(B90:C90)</f>
        <v>31</v>
      </c>
      <c r="E90" s="51">
        <f>B90/D90</f>
        <v>0.12903225806451613</v>
      </c>
      <c r="F90" s="50">
        <v>1</v>
      </c>
      <c r="G90" s="50">
        <v>10</v>
      </c>
      <c r="H90" s="50">
        <f>SUM(F90:G90)</f>
        <v>11</v>
      </c>
      <c r="I90" s="51">
        <f>F90/H90</f>
        <v>9.0909090909090912E-2</v>
      </c>
      <c r="J90" s="52">
        <f t="shared" si="37"/>
        <v>5</v>
      </c>
      <c r="K90" s="52">
        <f t="shared" si="37"/>
        <v>37</v>
      </c>
      <c r="L90" s="52">
        <f>J90+K90</f>
        <v>42</v>
      </c>
      <c r="M90" s="51">
        <f>J90/L90</f>
        <v>0.11904761904761904</v>
      </c>
      <c r="N90" s="76">
        <v>11744000</v>
      </c>
      <c r="O90" s="77">
        <v>1468492932</v>
      </c>
    </row>
    <row r="91" spans="1:16" ht="20" customHeight="1">
      <c r="A91" s="31" t="s">
        <v>109</v>
      </c>
      <c r="B91" s="39">
        <f>SUM(B9:B90)</f>
        <v>178</v>
      </c>
      <c r="C91" s="39">
        <f t="shared" ref="C91:F91" si="38">SUM(C9:C90)</f>
        <v>452</v>
      </c>
      <c r="D91" s="39">
        <f t="shared" si="38"/>
        <v>630</v>
      </c>
      <c r="E91" s="1"/>
      <c r="F91" s="39">
        <f t="shared" si="38"/>
        <v>48</v>
      </c>
      <c r="G91" s="39">
        <f t="shared" ref="G91" si="39">SUM(G9:G90)</f>
        <v>280</v>
      </c>
      <c r="H91" s="39">
        <f t="shared" ref="H91" si="40">SUM(H9:H90)</f>
        <v>329</v>
      </c>
      <c r="I91" s="1"/>
      <c r="J91" s="40">
        <f>SUM(J5:J90)</f>
        <v>242</v>
      </c>
      <c r="K91" s="40">
        <f>SUM(K5:K90)</f>
        <v>832</v>
      </c>
      <c r="L91" s="40">
        <f>SUM(L5:L90)</f>
        <v>1074</v>
      </c>
      <c r="M91" s="1"/>
      <c r="N91" s="82"/>
      <c r="O91" s="82"/>
      <c r="P91" s="24"/>
    </row>
    <row r="92" spans="1:16" ht="19" customHeight="1">
      <c r="A92" s="32" t="s">
        <v>110</v>
      </c>
      <c r="B92" s="121">
        <f>B91/D91</f>
        <v>0.28253968253968254</v>
      </c>
      <c r="C92" s="10"/>
      <c r="D92" s="57"/>
      <c r="E92" s="4"/>
      <c r="F92" s="121">
        <f>F91/H91</f>
        <v>0.1458966565349544</v>
      </c>
      <c r="G92" s="10"/>
      <c r="H92" s="57"/>
      <c r="I92" s="3"/>
      <c r="J92" s="121">
        <f>J91/L91</f>
        <v>0.22532588454376165</v>
      </c>
      <c r="K92" s="10"/>
      <c r="L92" s="10"/>
      <c r="M92" s="81" t="s">
        <v>112</v>
      </c>
      <c r="N92" s="83">
        <f>AVERAGE(N9:N90)</f>
        <v>3744695.1219512196</v>
      </c>
      <c r="O92" s="83">
        <f>AVERAGE(O9:O90)</f>
        <v>397685036.26829267</v>
      </c>
      <c r="P92" s="24"/>
    </row>
    <row r="93" spans="1:16" s="27" customFormat="1" ht="17">
      <c r="A93" s="29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81" t="s">
        <v>113</v>
      </c>
      <c r="N93"/>
      <c r="O93" s="21">
        <v>407756000</v>
      </c>
    </row>
    <row r="94" spans="1:16" s="27" customFormat="1">
      <c r="A94" s="53" t="s">
        <v>105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6" s="27" customFormat="1">
      <c r="A95" s="55" t="s">
        <v>122</v>
      </c>
    </row>
    <row r="96" spans="1:16" s="27" customFormat="1">
      <c r="A96" s="56" t="s">
        <v>115</v>
      </c>
    </row>
    <row r="97" spans="1:1" s="27" customFormat="1">
      <c r="A97" s="56" t="s">
        <v>116</v>
      </c>
    </row>
  </sheetData>
  <sortState ref="A9:P94">
    <sortCondition sortBy="fontColor" ref="A9:A94" dxfId="0"/>
  </sortState>
  <phoneticPr fontId="14" type="noConversion"/>
  <printOptions horizontalCentered="1"/>
  <pageMargins left="1" right="1" top="1" bottom="1" header="0.5" footer="0.75"/>
  <pageSetup scale="58" fitToHeight="0" orientation="landscape" horizontalDpi="4294967292" verticalDpi="4294967292"/>
  <headerFooter>
    <oddFooter>&amp;R&amp;"Calibri,Regular"&amp;K000000Slocum (BIO/IOS)-&amp;D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98"/>
  <sheetViews>
    <sheetView topLeftCell="G1" zoomScale="150" zoomScaleNormal="150" zoomScalePageLayoutView="150" workbookViewId="0">
      <pane ySplit="4" topLeftCell="A81" activePane="bottomLeft" state="frozen"/>
      <selection pane="bottomLeft" activeCell="O89" sqref="O89:P89"/>
    </sheetView>
  </sheetViews>
  <sheetFormatPr baseColWidth="10" defaultRowHeight="14" x14ac:dyDescent="0"/>
  <cols>
    <col min="1" max="1" width="30.33203125" customWidth="1"/>
  </cols>
  <sheetData>
    <row r="3" spans="1:18">
      <c r="A3" t="s">
        <v>53</v>
      </c>
      <c r="B3" t="s">
        <v>104</v>
      </c>
      <c r="F3" t="s">
        <v>107</v>
      </c>
      <c r="J3" t="s">
        <v>108</v>
      </c>
      <c r="N3" t="s">
        <v>50</v>
      </c>
      <c r="O3" t="s">
        <v>9</v>
      </c>
      <c r="P3" t="s">
        <v>51</v>
      </c>
      <c r="Q3" t="s">
        <v>52</v>
      </c>
      <c r="R3" t="s">
        <v>5</v>
      </c>
    </row>
    <row r="4" spans="1:18">
      <c r="B4" t="s">
        <v>2</v>
      </c>
      <c r="C4" t="s">
        <v>102</v>
      </c>
      <c r="D4" t="s">
        <v>3</v>
      </c>
      <c r="E4" t="s">
        <v>103</v>
      </c>
      <c r="F4" t="s">
        <v>2</v>
      </c>
      <c r="G4" t="s">
        <v>102</v>
      </c>
      <c r="H4" t="s">
        <v>3</v>
      </c>
      <c r="I4" t="s">
        <v>103</v>
      </c>
      <c r="J4" t="s">
        <v>2</v>
      </c>
      <c r="K4" t="s">
        <v>102</v>
      </c>
      <c r="L4" t="s">
        <v>3</v>
      </c>
      <c r="M4" t="s">
        <v>4</v>
      </c>
    </row>
    <row r="5" spans="1:18">
      <c r="A5" t="s">
        <v>11</v>
      </c>
      <c r="B5">
        <v>1</v>
      </c>
      <c r="C5">
        <v>3</v>
      </c>
      <c r="D5">
        <v>4</v>
      </c>
      <c r="E5">
        <v>0.25</v>
      </c>
      <c r="F5">
        <v>0</v>
      </c>
      <c r="G5">
        <v>1</v>
      </c>
      <c r="H5">
        <v>1</v>
      </c>
      <c r="I5">
        <v>0</v>
      </c>
      <c r="J5">
        <v>1</v>
      </c>
      <c r="K5">
        <v>4</v>
      </c>
      <c r="L5">
        <v>5</v>
      </c>
      <c r="M5">
        <v>0.2</v>
      </c>
      <c r="O5">
        <v>234972872</v>
      </c>
      <c r="P5">
        <v>981000</v>
      </c>
      <c r="Q5">
        <v>585000</v>
      </c>
    </row>
    <row r="6" spans="1:18">
      <c r="A6" t="s">
        <v>0</v>
      </c>
      <c r="B6">
        <v>0</v>
      </c>
      <c r="C6">
        <v>2</v>
      </c>
      <c r="D6">
        <v>2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2</v>
      </c>
      <c r="L6">
        <v>2</v>
      </c>
      <c r="M6">
        <v>0</v>
      </c>
      <c r="O6">
        <v>143511577</v>
      </c>
      <c r="P6">
        <v>306000</v>
      </c>
      <c r="Q6">
        <v>0</v>
      </c>
    </row>
    <row r="7" spans="1:18">
      <c r="A7" t="s">
        <v>89</v>
      </c>
      <c r="B7">
        <v>0</v>
      </c>
      <c r="C7">
        <v>3</v>
      </c>
      <c r="D7">
        <v>3</v>
      </c>
      <c r="E7">
        <v>0</v>
      </c>
      <c r="F7">
        <v>0</v>
      </c>
      <c r="G7">
        <v>1</v>
      </c>
      <c r="H7">
        <v>1</v>
      </c>
      <c r="I7">
        <v>0</v>
      </c>
      <c r="J7">
        <v>0</v>
      </c>
      <c r="K7">
        <v>4</v>
      </c>
      <c r="L7">
        <v>4</v>
      </c>
      <c r="M7">
        <v>0</v>
      </c>
      <c r="O7">
        <v>85138836</v>
      </c>
      <c r="P7">
        <v>461000</v>
      </c>
      <c r="Q7">
        <v>0</v>
      </c>
    </row>
    <row r="8" spans="1:18">
      <c r="A8" t="s">
        <v>58</v>
      </c>
      <c r="B8">
        <v>7</v>
      </c>
      <c r="C8">
        <v>28</v>
      </c>
      <c r="D8">
        <v>35</v>
      </c>
      <c r="E8">
        <v>0.2</v>
      </c>
      <c r="F8">
        <v>2</v>
      </c>
      <c r="G8">
        <v>3</v>
      </c>
      <c r="H8">
        <v>5</v>
      </c>
      <c r="I8">
        <v>0.4</v>
      </c>
      <c r="J8">
        <v>9</v>
      </c>
      <c r="K8">
        <v>31</v>
      </c>
      <c r="L8">
        <v>40</v>
      </c>
      <c r="M8">
        <v>0.22500000000000001</v>
      </c>
      <c r="N8">
        <v>6.8</v>
      </c>
      <c r="O8">
        <v>1385745379</v>
      </c>
      <c r="P8">
        <v>9078000</v>
      </c>
      <c r="Q8">
        <v>7525000</v>
      </c>
    </row>
    <row r="9" spans="1:18">
      <c r="A9" t="s">
        <v>101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 t="s">
        <v>8</v>
      </c>
      <c r="O9" t="s">
        <v>8</v>
      </c>
      <c r="P9" t="s">
        <v>8</v>
      </c>
      <c r="Q9" t="s">
        <v>8</v>
      </c>
    </row>
    <row r="10" spans="1:18">
      <c r="A10" t="s">
        <v>41</v>
      </c>
      <c r="B10">
        <v>0</v>
      </c>
      <c r="C10">
        <v>1</v>
      </c>
      <c r="D10">
        <v>1</v>
      </c>
      <c r="E10">
        <v>0</v>
      </c>
      <c r="F10">
        <v>0</v>
      </c>
      <c r="G10">
        <v>2</v>
      </c>
      <c r="H10">
        <v>2</v>
      </c>
      <c r="I10">
        <v>0</v>
      </c>
      <c r="J10">
        <v>0</v>
      </c>
      <c r="K10">
        <v>3</v>
      </c>
      <c r="L10">
        <v>3</v>
      </c>
      <c r="M10">
        <v>0</v>
      </c>
      <c r="O10">
        <v>99310</v>
      </c>
      <c r="P10">
        <v>1172000</v>
      </c>
      <c r="Q10">
        <v>751000</v>
      </c>
    </row>
    <row r="11" spans="1:18">
      <c r="A11" t="s">
        <v>12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O11">
        <v>112744406</v>
      </c>
      <c r="P11">
        <v>1587000</v>
      </c>
      <c r="Q11">
        <v>0</v>
      </c>
    </row>
    <row r="12" spans="1:18">
      <c r="A12" t="s">
        <v>13</v>
      </c>
      <c r="B12">
        <v>1</v>
      </c>
      <c r="C12">
        <v>5</v>
      </c>
      <c r="D12">
        <v>6</v>
      </c>
      <c r="E12">
        <v>0.16666666666666666</v>
      </c>
      <c r="F12">
        <v>1</v>
      </c>
      <c r="G12">
        <v>4</v>
      </c>
      <c r="H12">
        <v>5</v>
      </c>
      <c r="I12">
        <v>0.2</v>
      </c>
      <c r="J12">
        <v>2</v>
      </c>
      <c r="K12">
        <v>9</v>
      </c>
      <c r="L12">
        <v>11</v>
      </c>
      <c r="M12">
        <v>0.18181818181818182</v>
      </c>
      <c r="O12">
        <v>0</v>
      </c>
      <c r="P12">
        <v>536000</v>
      </c>
      <c r="Q12">
        <v>0</v>
      </c>
    </row>
    <row r="13" spans="1:18">
      <c r="A13" t="s">
        <v>62</v>
      </c>
      <c r="B13">
        <v>5</v>
      </c>
      <c r="C13">
        <v>11</v>
      </c>
      <c r="D13">
        <v>16</v>
      </c>
      <c r="E13">
        <v>0.3125</v>
      </c>
      <c r="F13">
        <v>0</v>
      </c>
      <c r="G13">
        <v>10</v>
      </c>
      <c r="H13">
        <v>10</v>
      </c>
      <c r="I13">
        <v>0</v>
      </c>
      <c r="J13">
        <v>5</v>
      </c>
      <c r="K13">
        <v>21</v>
      </c>
      <c r="L13">
        <v>26</v>
      </c>
      <c r="M13">
        <v>0.19230769230769232</v>
      </c>
      <c r="O13">
        <v>184014662</v>
      </c>
      <c r="P13">
        <v>7352000</v>
      </c>
      <c r="Q13">
        <v>6682000</v>
      </c>
    </row>
    <row r="14" spans="1:18">
      <c r="A14" t="s">
        <v>72</v>
      </c>
      <c r="B14">
        <v>3</v>
      </c>
      <c r="C14">
        <v>9</v>
      </c>
      <c r="D14">
        <v>12</v>
      </c>
      <c r="E14">
        <v>0.25</v>
      </c>
      <c r="F14">
        <v>0</v>
      </c>
      <c r="G14">
        <v>2</v>
      </c>
      <c r="H14">
        <v>2</v>
      </c>
      <c r="I14">
        <v>0</v>
      </c>
      <c r="J14">
        <v>3</v>
      </c>
      <c r="K14">
        <v>11</v>
      </c>
      <c r="L14">
        <v>14</v>
      </c>
      <c r="M14">
        <v>0.21428571428571427</v>
      </c>
      <c r="N14">
        <v>5.5</v>
      </c>
      <c r="O14">
        <v>198547532</v>
      </c>
      <c r="P14">
        <v>4013000</v>
      </c>
      <c r="Q14">
        <v>2647000</v>
      </c>
    </row>
    <row r="15" spans="1:18">
      <c r="A15" t="s">
        <v>90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6.5</v>
      </c>
      <c r="O15">
        <v>108001442</v>
      </c>
      <c r="P15">
        <v>2929000</v>
      </c>
      <c r="Q15">
        <v>0</v>
      </c>
    </row>
    <row r="16" spans="1:18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1</v>
      </c>
      <c r="H16">
        <v>1</v>
      </c>
      <c r="I16">
        <v>0</v>
      </c>
      <c r="J16">
        <v>0</v>
      </c>
      <c r="K16">
        <v>1</v>
      </c>
      <c r="L16">
        <v>1</v>
      </c>
      <c r="M16">
        <v>0</v>
      </c>
      <c r="O16">
        <v>846776300</v>
      </c>
      <c r="P16">
        <v>1504000</v>
      </c>
      <c r="Q16">
        <v>0</v>
      </c>
    </row>
    <row r="17" spans="1:18">
      <c r="A17" t="s">
        <v>56</v>
      </c>
      <c r="B17">
        <v>10</v>
      </c>
      <c r="C17">
        <v>20</v>
      </c>
      <c r="D17">
        <v>30</v>
      </c>
      <c r="E17">
        <v>0.33333333333333331</v>
      </c>
      <c r="F17">
        <v>0</v>
      </c>
      <c r="G17">
        <v>9</v>
      </c>
      <c r="H17">
        <v>9</v>
      </c>
      <c r="I17">
        <v>0</v>
      </c>
      <c r="J17">
        <v>10</v>
      </c>
      <c r="K17">
        <v>29</v>
      </c>
      <c r="L17">
        <v>39</v>
      </c>
      <c r="M17">
        <v>0.25641025641025639</v>
      </c>
      <c r="N17">
        <v>6.5</v>
      </c>
      <c r="O17">
        <v>753525000</v>
      </c>
      <c r="P17">
        <v>7545000</v>
      </c>
      <c r="Q17">
        <v>6468000</v>
      </c>
    </row>
    <row r="18" spans="1:18">
      <c r="A18" t="s">
        <v>86</v>
      </c>
      <c r="B18">
        <v>1</v>
      </c>
      <c r="C18">
        <v>7</v>
      </c>
      <c r="D18">
        <v>8</v>
      </c>
      <c r="E18">
        <v>0.125</v>
      </c>
      <c r="F18">
        <v>1</v>
      </c>
      <c r="G18">
        <v>2</v>
      </c>
      <c r="H18">
        <v>3</v>
      </c>
      <c r="I18">
        <v>0.33333333333333331</v>
      </c>
      <c r="J18">
        <v>2</v>
      </c>
      <c r="K18">
        <v>9</v>
      </c>
      <c r="L18">
        <v>11</v>
      </c>
      <c r="M18">
        <v>0.18181818181818182</v>
      </c>
      <c r="N18">
        <v>9.6999999999999993</v>
      </c>
      <c r="O18">
        <v>587527000</v>
      </c>
      <c r="P18">
        <v>3979000</v>
      </c>
      <c r="Q18">
        <v>4357000</v>
      </c>
    </row>
    <row r="19" spans="1:18">
      <c r="A19" t="s">
        <v>73</v>
      </c>
      <c r="B19">
        <v>3</v>
      </c>
      <c r="C19">
        <v>19</v>
      </c>
      <c r="D19">
        <v>22</v>
      </c>
      <c r="E19">
        <v>0.13636363636363635</v>
      </c>
      <c r="F19">
        <v>2</v>
      </c>
      <c r="G19">
        <v>9</v>
      </c>
      <c r="H19">
        <v>11</v>
      </c>
      <c r="I19">
        <v>0.18181818181818182</v>
      </c>
      <c r="J19">
        <v>5</v>
      </c>
      <c r="K19">
        <v>28</v>
      </c>
      <c r="L19">
        <v>33</v>
      </c>
      <c r="M19">
        <v>0.15151515151515152</v>
      </c>
      <c r="O19">
        <v>491495000</v>
      </c>
      <c r="P19">
        <v>7936000</v>
      </c>
      <c r="Q19">
        <v>6719000</v>
      </c>
    </row>
    <row r="20" spans="1:18">
      <c r="A20" t="s">
        <v>74</v>
      </c>
      <c r="B20">
        <v>3</v>
      </c>
      <c r="C20">
        <v>15</v>
      </c>
      <c r="D20">
        <v>18</v>
      </c>
      <c r="E20">
        <v>0.16666666666666666</v>
      </c>
      <c r="F20">
        <v>2</v>
      </c>
      <c r="G20">
        <v>3</v>
      </c>
      <c r="H20">
        <v>5</v>
      </c>
      <c r="I20">
        <v>0.4</v>
      </c>
      <c r="J20">
        <v>5</v>
      </c>
      <c r="K20">
        <v>18</v>
      </c>
      <c r="L20">
        <v>23</v>
      </c>
      <c r="M20">
        <v>0.21739130434782608</v>
      </c>
      <c r="N20">
        <v>11.7</v>
      </c>
      <c r="O20">
        <v>563438740</v>
      </c>
      <c r="P20">
        <v>11031000</v>
      </c>
      <c r="Q20">
        <v>10655000</v>
      </c>
    </row>
    <row r="21" spans="1:18">
      <c r="A21" t="s">
        <v>43</v>
      </c>
      <c r="B21">
        <v>4</v>
      </c>
      <c r="C21">
        <v>4</v>
      </c>
      <c r="D21">
        <v>8</v>
      </c>
      <c r="E21">
        <v>0.5</v>
      </c>
      <c r="F21">
        <v>1</v>
      </c>
      <c r="G21">
        <v>4</v>
      </c>
      <c r="H21">
        <v>5</v>
      </c>
      <c r="I21">
        <v>0.2</v>
      </c>
      <c r="J21">
        <v>5</v>
      </c>
      <c r="K21">
        <v>8</v>
      </c>
      <c r="L21">
        <v>13</v>
      </c>
      <c r="M21">
        <v>0.38461538461538464</v>
      </c>
      <c r="O21">
        <v>466447000</v>
      </c>
      <c r="P21">
        <v>2029000</v>
      </c>
      <c r="Q21">
        <v>826000</v>
      </c>
    </row>
    <row r="22" spans="1:18">
      <c r="A22" t="s">
        <v>15</v>
      </c>
      <c r="B22">
        <v>0</v>
      </c>
      <c r="C22">
        <v>0</v>
      </c>
      <c r="D22">
        <v>0</v>
      </c>
      <c r="E22">
        <v>0</v>
      </c>
      <c r="F22">
        <v>4</v>
      </c>
      <c r="G22">
        <v>47</v>
      </c>
      <c r="H22">
        <v>51</v>
      </c>
      <c r="I22">
        <v>7.8431372549019607E-2</v>
      </c>
      <c r="J22">
        <v>4</v>
      </c>
      <c r="K22">
        <v>47</v>
      </c>
      <c r="L22">
        <v>51</v>
      </c>
      <c r="M22">
        <v>7.8431372549019607E-2</v>
      </c>
      <c r="O22">
        <v>263617731</v>
      </c>
      <c r="P22">
        <v>11227000</v>
      </c>
      <c r="Q22">
        <v>9549000</v>
      </c>
    </row>
    <row r="23" spans="1:18">
      <c r="A23" t="s">
        <v>16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O23">
        <v>77962176</v>
      </c>
      <c r="P23">
        <v>2135000</v>
      </c>
      <c r="Q23">
        <v>512000</v>
      </c>
    </row>
    <row r="24" spans="1:18">
      <c r="A24" t="s">
        <v>17</v>
      </c>
      <c r="B24">
        <v>2</v>
      </c>
      <c r="C24">
        <v>5</v>
      </c>
      <c r="D24">
        <v>7</v>
      </c>
      <c r="E24">
        <v>0.2857142857142857</v>
      </c>
      <c r="F24">
        <v>0</v>
      </c>
      <c r="G24">
        <v>0</v>
      </c>
      <c r="H24">
        <v>0</v>
      </c>
      <c r="I24">
        <v>0</v>
      </c>
      <c r="J24">
        <v>2</v>
      </c>
      <c r="K24">
        <v>5</v>
      </c>
      <c r="L24">
        <v>7</v>
      </c>
      <c r="M24">
        <v>0.2857142857142857</v>
      </c>
      <c r="O24">
        <v>502076000</v>
      </c>
      <c r="P24">
        <v>4614000</v>
      </c>
      <c r="Q24">
        <v>2981000</v>
      </c>
    </row>
    <row r="25" spans="1:18">
      <c r="A25" t="s">
        <v>63</v>
      </c>
      <c r="B25">
        <v>5</v>
      </c>
      <c r="C25">
        <v>6</v>
      </c>
      <c r="D25">
        <v>11</v>
      </c>
      <c r="E25">
        <v>0.45454545454545453</v>
      </c>
      <c r="F25">
        <v>1</v>
      </c>
      <c r="G25">
        <v>1</v>
      </c>
      <c r="H25">
        <v>2</v>
      </c>
      <c r="I25">
        <v>0.5</v>
      </c>
      <c r="J25">
        <v>6</v>
      </c>
      <c r="K25">
        <v>7</v>
      </c>
      <c r="L25">
        <v>13</v>
      </c>
      <c r="M25">
        <v>0.46153846153846156</v>
      </c>
      <c r="O25">
        <v>619215674</v>
      </c>
      <c r="P25">
        <v>8156000</v>
      </c>
      <c r="Q25">
        <v>7681000</v>
      </c>
    </row>
    <row r="26" spans="1:18">
      <c r="A26" t="s">
        <v>48</v>
      </c>
      <c r="B26">
        <v>0</v>
      </c>
      <c r="C26">
        <v>0</v>
      </c>
      <c r="D26">
        <v>0</v>
      </c>
      <c r="E26">
        <v>0</v>
      </c>
      <c r="F26">
        <v>1</v>
      </c>
      <c r="G26">
        <v>0</v>
      </c>
      <c r="H26">
        <v>1</v>
      </c>
      <c r="I26">
        <v>1</v>
      </c>
      <c r="J26">
        <v>1</v>
      </c>
      <c r="K26">
        <v>0</v>
      </c>
      <c r="L26">
        <v>1</v>
      </c>
      <c r="M26">
        <v>1</v>
      </c>
      <c r="O26">
        <v>37289972</v>
      </c>
      <c r="P26">
        <v>0</v>
      </c>
      <c r="Q26">
        <v>0</v>
      </c>
    </row>
    <row r="27" spans="1:18">
      <c r="A27" t="s">
        <v>75</v>
      </c>
      <c r="B27">
        <v>3</v>
      </c>
      <c r="C27">
        <v>13</v>
      </c>
      <c r="D27">
        <v>16</v>
      </c>
      <c r="E27">
        <v>0.1875</v>
      </c>
      <c r="F27">
        <v>3</v>
      </c>
      <c r="G27">
        <v>5</v>
      </c>
      <c r="H27">
        <v>8</v>
      </c>
      <c r="I27">
        <v>0.375</v>
      </c>
      <c r="J27">
        <v>6</v>
      </c>
      <c r="K27">
        <v>18</v>
      </c>
      <c r="L27">
        <v>24</v>
      </c>
      <c r="M27">
        <v>0.25</v>
      </c>
      <c r="O27">
        <v>522493344</v>
      </c>
      <c r="P27">
        <v>3807000</v>
      </c>
      <c r="Q27">
        <v>3721000</v>
      </c>
    </row>
    <row r="28" spans="1:18">
      <c r="A28" t="s">
        <v>1</v>
      </c>
      <c r="B28">
        <v>1</v>
      </c>
      <c r="C28">
        <v>3</v>
      </c>
      <c r="D28">
        <v>4</v>
      </c>
      <c r="E28">
        <v>0.25</v>
      </c>
      <c r="F28">
        <v>0</v>
      </c>
      <c r="G28">
        <v>2</v>
      </c>
      <c r="H28">
        <v>2</v>
      </c>
      <c r="I28">
        <v>0</v>
      </c>
      <c r="J28">
        <v>1</v>
      </c>
      <c r="K28">
        <v>5</v>
      </c>
      <c r="L28">
        <v>6</v>
      </c>
      <c r="M28">
        <v>0.16666666666666666</v>
      </c>
      <c r="O28">
        <v>228864581</v>
      </c>
      <c r="P28">
        <v>2305000</v>
      </c>
      <c r="Q28">
        <v>1366000</v>
      </c>
      <c r="R28" t="s">
        <v>7</v>
      </c>
    </row>
    <row r="29" spans="1:18">
      <c r="A29" t="s">
        <v>79</v>
      </c>
      <c r="B29">
        <v>2</v>
      </c>
      <c r="C29">
        <v>4</v>
      </c>
      <c r="D29">
        <v>6</v>
      </c>
      <c r="E29">
        <v>0.33333333333333331</v>
      </c>
      <c r="F29">
        <v>0</v>
      </c>
      <c r="G29">
        <v>6</v>
      </c>
      <c r="H29">
        <v>6</v>
      </c>
      <c r="I29">
        <v>0</v>
      </c>
      <c r="J29">
        <v>2</v>
      </c>
      <c r="K29">
        <v>10</v>
      </c>
      <c r="L29">
        <v>12</v>
      </c>
      <c r="M29">
        <v>0.16666666666666666</v>
      </c>
      <c r="O29">
        <v>430983538</v>
      </c>
      <c r="P29">
        <v>2157000</v>
      </c>
      <c r="Q29">
        <v>1201000</v>
      </c>
    </row>
    <row r="30" spans="1:18">
      <c r="A30" t="s">
        <v>18</v>
      </c>
      <c r="B30">
        <v>7</v>
      </c>
      <c r="C30">
        <v>7</v>
      </c>
      <c r="D30">
        <v>14</v>
      </c>
      <c r="E30">
        <v>0.5</v>
      </c>
      <c r="F30">
        <v>1</v>
      </c>
      <c r="G30">
        <v>4</v>
      </c>
      <c r="H30">
        <v>5</v>
      </c>
      <c r="I30">
        <v>0.2</v>
      </c>
      <c r="J30">
        <v>8</v>
      </c>
      <c r="K30">
        <v>11</v>
      </c>
      <c r="L30">
        <v>19</v>
      </c>
      <c r="M30">
        <v>0.42105263157894735</v>
      </c>
      <c r="O30">
        <v>179250000</v>
      </c>
      <c r="P30">
        <v>4694000</v>
      </c>
      <c r="Q30">
        <v>2188000</v>
      </c>
    </row>
    <row r="31" spans="1:18">
      <c r="A31" t="s">
        <v>76</v>
      </c>
      <c r="B31">
        <v>3</v>
      </c>
      <c r="C31">
        <v>3</v>
      </c>
      <c r="D31">
        <v>6</v>
      </c>
      <c r="E31">
        <v>0.5</v>
      </c>
      <c r="F31">
        <v>4</v>
      </c>
      <c r="G31">
        <v>2</v>
      </c>
      <c r="H31">
        <v>6</v>
      </c>
      <c r="I31">
        <v>0.66666666666666663</v>
      </c>
      <c r="J31">
        <v>7</v>
      </c>
      <c r="K31">
        <v>5</v>
      </c>
      <c r="L31">
        <v>12</v>
      </c>
      <c r="M31">
        <v>0.58333333333333337</v>
      </c>
      <c r="O31">
        <v>431200863</v>
      </c>
      <c r="P31">
        <v>5304000</v>
      </c>
      <c r="Q31">
        <v>1059000</v>
      </c>
    </row>
    <row r="32" spans="1:18">
      <c r="A32" t="s">
        <v>91</v>
      </c>
      <c r="B32">
        <v>0</v>
      </c>
      <c r="C32">
        <v>4</v>
      </c>
      <c r="D32">
        <v>4</v>
      </c>
      <c r="E32">
        <v>0</v>
      </c>
      <c r="F32">
        <v>1</v>
      </c>
      <c r="G32">
        <v>7</v>
      </c>
      <c r="H32">
        <v>8</v>
      </c>
      <c r="I32">
        <v>0.125</v>
      </c>
      <c r="J32">
        <v>1</v>
      </c>
      <c r="K32">
        <v>11</v>
      </c>
      <c r="L32">
        <v>12</v>
      </c>
      <c r="M32">
        <v>8.3333333333333329E-2</v>
      </c>
      <c r="O32">
        <v>573077153</v>
      </c>
      <c r="P32">
        <v>2128000</v>
      </c>
      <c r="Q32">
        <v>963000</v>
      </c>
    </row>
    <row r="33" spans="1:17">
      <c r="A33" t="s">
        <v>92</v>
      </c>
      <c r="B33">
        <v>0</v>
      </c>
      <c r="C33">
        <v>4</v>
      </c>
      <c r="D33">
        <v>4</v>
      </c>
      <c r="E33">
        <v>0</v>
      </c>
      <c r="F33">
        <v>1</v>
      </c>
      <c r="G33">
        <v>2</v>
      </c>
      <c r="H33">
        <v>3</v>
      </c>
      <c r="I33">
        <v>0.33333333333333331</v>
      </c>
      <c r="J33">
        <v>1</v>
      </c>
      <c r="K33">
        <v>6</v>
      </c>
      <c r="L33">
        <v>7</v>
      </c>
      <c r="M33">
        <v>0.14285714285714285</v>
      </c>
      <c r="O33">
        <v>435053793</v>
      </c>
      <c r="P33">
        <v>2504000</v>
      </c>
      <c r="Q33">
        <v>550000</v>
      </c>
    </row>
    <row r="34" spans="1:17">
      <c r="A34" t="s">
        <v>19</v>
      </c>
      <c r="B34">
        <v>1</v>
      </c>
      <c r="C34">
        <v>4</v>
      </c>
      <c r="D34">
        <v>5</v>
      </c>
      <c r="E34">
        <v>0.2</v>
      </c>
      <c r="F34">
        <v>0</v>
      </c>
      <c r="G34">
        <v>3</v>
      </c>
      <c r="H34">
        <v>3</v>
      </c>
      <c r="I34">
        <v>0</v>
      </c>
      <c r="J34">
        <v>1</v>
      </c>
      <c r="K34">
        <v>7</v>
      </c>
      <c r="L34">
        <v>8</v>
      </c>
      <c r="M34">
        <v>0.125</v>
      </c>
      <c r="O34">
        <v>277993305</v>
      </c>
      <c r="P34">
        <v>3777000</v>
      </c>
      <c r="Q34">
        <v>2575000</v>
      </c>
    </row>
    <row r="35" spans="1:17">
      <c r="A35" t="s">
        <v>20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O35">
        <v>163535000</v>
      </c>
      <c r="P35">
        <v>800000</v>
      </c>
      <c r="Q35">
        <v>0</v>
      </c>
    </row>
    <row r="36" spans="1:17">
      <c r="A36" t="s">
        <v>93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6.2</v>
      </c>
      <c r="O36">
        <v>276585611</v>
      </c>
      <c r="P36">
        <v>436000</v>
      </c>
      <c r="Q36">
        <v>0</v>
      </c>
    </row>
    <row r="37" spans="1:17">
      <c r="A37" t="s">
        <v>21</v>
      </c>
      <c r="B37">
        <v>0</v>
      </c>
      <c r="C37">
        <v>2</v>
      </c>
      <c r="D37">
        <v>2</v>
      </c>
      <c r="E37">
        <v>0</v>
      </c>
      <c r="F37">
        <v>1</v>
      </c>
      <c r="G37">
        <v>8</v>
      </c>
      <c r="H37">
        <v>9</v>
      </c>
      <c r="I37">
        <v>0.1111111111111111</v>
      </c>
      <c r="J37">
        <v>1</v>
      </c>
      <c r="K37">
        <v>10</v>
      </c>
      <c r="L37">
        <v>11</v>
      </c>
      <c r="M37">
        <v>9.0909090909090912E-2</v>
      </c>
      <c r="O37">
        <v>37814196</v>
      </c>
      <c r="P37">
        <v>638000</v>
      </c>
      <c r="Q37">
        <v>396000</v>
      </c>
    </row>
    <row r="38" spans="1:17">
      <c r="A38" t="s">
        <v>65</v>
      </c>
      <c r="B38">
        <v>4</v>
      </c>
      <c r="C38">
        <v>6</v>
      </c>
      <c r="D38">
        <v>10</v>
      </c>
      <c r="E38">
        <v>0.4</v>
      </c>
      <c r="F38">
        <v>2</v>
      </c>
      <c r="G38">
        <v>20</v>
      </c>
      <c r="H38">
        <v>22</v>
      </c>
      <c r="I38">
        <v>9.0909090909090912E-2</v>
      </c>
      <c r="J38">
        <v>6</v>
      </c>
      <c r="K38">
        <v>26</v>
      </c>
      <c r="L38">
        <v>32</v>
      </c>
      <c r="M38">
        <v>0.1875</v>
      </c>
      <c r="N38">
        <v>6</v>
      </c>
      <c r="O38">
        <v>266339000</v>
      </c>
      <c r="P38">
        <v>6052000</v>
      </c>
      <c r="Q38">
        <v>7234000</v>
      </c>
    </row>
    <row r="39" spans="1:17">
      <c r="A39" t="s">
        <v>22</v>
      </c>
      <c r="B39">
        <v>0</v>
      </c>
      <c r="C39">
        <v>2</v>
      </c>
      <c r="D39">
        <v>2</v>
      </c>
      <c r="E39">
        <v>0</v>
      </c>
      <c r="F39">
        <v>0</v>
      </c>
      <c r="G39">
        <v>3</v>
      </c>
      <c r="H39">
        <v>3</v>
      </c>
      <c r="I39">
        <v>0</v>
      </c>
      <c r="J39">
        <v>0</v>
      </c>
      <c r="K39">
        <v>5</v>
      </c>
      <c r="L39">
        <v>5</v>
      </c>
      <c r="M39">
        <v>0</v>
      </c>
      <c r="O39">
        <v>498281706</v>
      </c>
      <c r="P39">
        <v>3324000</v>
      </c>
      <c r="Q39">
        <v>3027000</v>
      </c>
    </row>
    <row r="40" spans="1:17">
      <c r="A40" t="s">
        <v>23</v>
      </c>
      <c r="B40">
        <v>1</v>
      </c>
      <c r="C40">
        <v>0</v>
      </c>
      <c r="D40">
        <v>1</v>
      </c>
      <c r="E40">
        <v>1</v>
      </c>
      <c r="F40">
        <v>0</v>
      </c>
      <c r="G40">
        <v>0</v>
      </c>
      <c r="H40">
        <v>0</v>
      </c>
      <c r="I40">
        <v>0</v>
      </c>
      <c r="J40">
        <v>1</v>
      </c>
      <c r="K40">
        <v>0</v>
      </c>
      <c r="L40">
        <v>1</v>
      </c>
      <c r="M40">
        <v>1</v>
      </c>
      <c r="O40">
        <v>215153173</v>
      </c>
      <c r="P40">
        <v>3495000</v>
      </c>
      <c r="Q40">
        <v>2235000</v>
      </c>
    </row>
    <row r="41" spans="1:17">
      <c r="A41" t="s">
        <v>80</v>
      </c>
      <c r="B41">
        <v>2</v>
      </c>
      <c r="C41">
        <v>9</v>
      </c>
      <c r="D41">
        <v>11</v>
      </c>
      <c r="E41">
        <v>0.18181818181818182</v>
      </c>
      <c r="F41">
        <v>0</v>
      </c>
      <c r="G41">
        <v>1</v>
      </c>
      <c r="H41">
        <v>1</v>
      </c>
      <c r="I41">
        <v>0</v>
      </c>
      <c r="J41">
        <v>2</v>
      </c>
      <c r="K41">
        <v>10</v>
      </c>
      <c r="L41">
        <v>12</v>
      </c>
      <c r="M41">
        <v>0.16666666666666666</v>
      </c>
      <c r="N41">
        <v>10.5</v>
      </c>
      <c r="O41">
        <v>1264834000</v>
      </c>
      <c r="P41">
        <v>2808000</v>
      </c>
      <c r="Q41">
        <v>2320000</v>
      </c>
    </row>
    <row r="42" spans="1:17">
      <c r="A42" t="s">
        <v>24</v>
      </c>
      <c r="B42">
        <v>0</v>
      </c>
      <c r="C42">
        <v>4</v>
      </c>
      <c r="D42">
        <v>4</v>
      </c>
      <c r="E42">
        <v>0</v>
      </c>
      <c r="F42">
        <v>0</v>
      </c>
      <c r="G42">
        <v>1</v>
      </c>
      <c r="H42">
        <v>1</v>
      </c>
      <c r="I42">
        <v>0</v>
      </c>
      <c r="J42">
        <v>0</v>
      </c>
      <c r="K42">
        <v>5</v>
      </c>
      <c r="L42">
        <v>5</v>
      </c>
      <c r="M42">
        <v>0</v>
      </c>
      <c r="O42">
        <v>94119271</v>
      </c>
      <c r="P42">
        <v>1986000</v>
      </c>
      <c r="Q42">
        <v>1299000</v>
      </c>
    </row>
    <row r="43" spans="1:17">
      <c r="A43" t="s">
        <v>94</v>
      </c>
      <c r="B43">
        <v>0</v>
      </c>
      <c r="C43">
        <v>3</v>
      </c>
      <c r="D43">
        <v>3</v>
      </c>
      <c r="E43">
        <v>0</v>
      </c>
      <c r="F43">
        <v>2</v>
      </c>
      <c r="G43">
        <v>1</v>
      </c>
      <c r="H43">
        <v>3</v>
      </c>
      <c r="I43">
        <v>0.66666666666666663</v>
      </c>
      <c r="J43">
        <v>2</v>
      </c>
      <c r="K43">
        <v>4</v>
      </c>
      <c r="L43">
        <v>6</v>
      </c>
      <c r="M43">
        <v>0.33333333333333331</v>
      </c>
      <c r="O43">
        <v>607490000</v>
      </c>
      <c r="P43">
        <v>5519000</v>
      </c>
      <c r="Q43">
        <v>4554000</v>
      </c>
    </row>
    <row r="44" spans="1:17">
      <c r="A44" t="s">
        <v>95</v>
      </c>
      <c r="B44">
        <v>0</v>
      </c>
      <c r="C44">
        <v>1</v>
      </c>
      <c r="D44">
        <v>1</v>
      </c>
      <c r="E44">
        <v>0</v>
      </c>
      <c r="F44">
        <v>2</v>
      </c>
      <c r="G44">
        <v>10</v>
      </c>
      <c r="H44">
        <v>12</v>
      </c>
      <c r="I44">
        <v>0.16666666666666666</v>
      </c>
      <c r="J44">
        <v>2</v>
      </c>
      <c r="K44">
        <v>11</v>
      </c>
      <c r="L44">
        <v>13</v>
      </c>
      <c r="M44">
        <v>0.15384615384615385</v>
      </c>
      <c r="O44">
        <v>217702291</v>
      </c>
      <c r="P44">
        <v>33288000</v>
      </c>
      <c r="Q44">
        <v>23160000</v>
      </c>
    </row>
    <row r="45" spans="1:17">
      <c r="A45" t="s">
        <v>59</v>
      </c>
      <c r="B45">
        <v>6</v>
      </c>
      <c r="C45">
        <v>8</v>
      </c>
      <c r="D45">
        <v>14</v>
      </c>
      <c r="E45">
        <v>0.42857142857142855</v>
      </c>
      <c r="F45">
        <v>1</v>
      </c>
      <c r="G45">
        <v>2</v>
      </c>
      <c r="H45">
        <v>3</v>
      </c>
      <c r="I45">
        <v>0.33333333333333331</v>
      </c>
      <c r="J45">
        <v>7</v>
      </c>
      <c r="K45">
        <v>10</v>
      </c>
      <c r="L45">
        <v>17</v>
      </c>
      <c r="M45">
        <v>0.41176470588235292</v>
      </c>
      <c r="N45">
        <v>24.9</v>
      </c>
      <c r="O45">
        <v>208454344</v>
      </c>
      <c r="P45">
        <v>10086000</v>
      </c>
      <c r="Q45">
        <v>7165000</v>
      </c>
    </row>
    <row r="46" spans="1:17">
      <c r="A46" t="s">
        <v>57</v>
      </c>
      <c r="B46">
        <v>9</v>
      </c>
      <c r="C46">
        <v>6</v>
      </c>
      <c r="D46">
        <v>15</v>
      </c>
      <c r="E46">
        <v>0.6</v>
      </c>
      <c r="F46">
        <v>3</v>
      </c>
      <c r="G46">
        <v>5</v>
      </c>
      <c r="H46">
        <v>8</v>
      </c>
      <c r="I46">
        <v>0.375</v>
      </c>
      <c r="J46">
        <v>12</v>
      </c>
      <c r="K46">
        <v>11</v>
      </c>
      <c r="L46">
        <v>23</v>
      </c>
      <c r="M46">
        <v>0.52173913043478259</v>
      </c>
      <c r="N46">
        <v>9.5</v>
      </c>
      <c r="O46">
        <v>355500297</v>
      </c>
      <c r="P46">
        <v>7687000</v>
      </c>
      <c r="Q46">
        <v>2028000</v>
      </c>
    </row>
    <row r="47" spans="1:17">
      <c r="A47" t="s">
        <v>66</v>
      </c>
      <c r="B47">
        <v>4</v>
      </c>
      <c r="C47">
        <v>14</v>
      </c>
      <c r="D47">
        <v>18</v>
      </c>
      <c r="E47">
        <v>0.22222222222222221</v>
      </c>
      <c r="F47">
        <v>3</v>
      </c>
      <c r="G47">
        <v>9</v>
      </c>
      <c r="H47">
        <v>12</v>
      </c>
      <c r="I47">
        <v>0.25</v>
      </c>
      <c r="J47">
        <v>7</v>
      </c>
      <c r="K47">
        <v>23</v>
      </c>
      <c r="L47">
        <v>30</v>
      </c>
      <c r="M47">
        <v>0.23333333333333334</v>
      </c>
      <c r="O47">
        <v>134972981</v>
      </c>
      <c r="P47">
        <v>8771000</v>
      </c>
      <c r="Q47">
        <v>8773000</v>
      </c>
    </row>
    <row r="48" spans="1:17">
      <c r="A48" t="s">
        <v>81</v>
      </c>
      <c r="B48">
        <v>2</v>
      </c>
      <c r="C48">
        <v>7</v>
      </c>
      <c r="D48">
        <v>9</v>
      </c>
      <c r="E48">
        <v>0.22222222222222221</v>
      </c>
      <c r="F48">
        <v>1</v>
      </c>
      <c r="G48">
        <v>1</v>
      </c>
      <c r="H48">
        <v>2</v>
      </c>
      <c r="I48">
        <v>0.5</v>
      </c>
      <c r="J48">
        <v>3</v>
      </c>
      <c r="K48">
        <v>8</v>
      </c>
      <c r="L48">
        <v>11</v>
      </c>
      <c r="M48">
        <v>0.27272727272727271</v>
      </c>
      <c r="N48">
        <v>7.7</v>
      </c>
      <c r="O48">
        <v>131557148</v>
      </c>
      <c r="P48">
        <v>1691000</v>
      </c>
      <c r="Q48">
        <v>821000</v>
      </c>
    </row>
    <row r="49" spans="1:17">
      <c r="A49" t="s">
        <v>64</v>
      </c>
      <c r="B49">
        <v>5</v>
      </c>
      <c r="C49">
        <v>8</v>
      </c>
      <c r="D49">
        <v>13</v>
      </c>
      <c r="E49">
        <v>0.38461538461538464</v>
      </c>
      <c r="F49">
        <v>0</v>
      </c>
      <c r="G49">
        <v>6</v>
      </c>
      <c r="H49">
        <v>6</v>
      </c>
      <c r="I49">
        <v>0</v>
      </c>
      <c r="J49">
        <v>5</v>
      </c>
      <c r="K49">
        <v>14</v>
      </c>
      <c r="L49">
        <v>19</v>
      </c>
      <c r="M49">
        <v>0.26315789473684209</v>
      </c>
      <c r="O49">
        <v>158752274</v>
      </c>
      <c r="P49">
        <v>2914000</v>
      </c>
      <c r="Q49">
        <v>751000</v>
      </c>
    </row>
    <row r="50" spans="1:17">
      <c r="A50" t="s">
        <v>25</v>
      </c>
      <c r="B50">
        <v>0</v>
      </c>
      <c r="C50">
        <v>2</v>
      </c>
      <c r="D50">
        <v>2</v>
      </c>
      <c r="E50">
        <v>0</v>
      </c>
      <c r="F50">
        <v>0</v>
      </c>
      <c r="G50">
        <v>1</v>
      </c>
      <c r="H50">
        <v>1</v>
      </c>
      <c r="I50">
        <v>0</v>
      </c>
      <c r="J50">
        <v>0</v>
      </c>
      <c r="K50">
        <v>3</v>
      </c>
      <c r="L50">
        <v>3</v>
      </c>
      <c r="M50">
        <v>0</v>
      </c>
      <c r="O50">
        <v>67435543</v>
      </c>
      <c r="P50">
        <v>943000</v>
      </c>
      <c r="Q50">
        <v>0</v>
      </c>
    </row>
    <row r="51" spans="1:17">
      <c r="A51" t="s">
        <v>82</v>
      </c>
      <c r="B51">
        <v>2</v>
      </c>
      <c r="C51">
        <v>7</v>
      </c>
      <c r="D51">
        <v>9</v>
      </c>
      <c r="E51">
        <v>0.22222222222222221</v>
      </c>
      <c r="F51">
        <v>0</v>
      </c>
      <c r="G51">
        <v>3</v>
      </c>
      <c r="H51">
        <v>3</v>
      </c>
      <c r="I51">
        <v>0</v>
      </c>
      <c r="J51">
        <v>2</v>
      </c>
      <c r="K51">
        <v>10</v>
      </c>
      <c r="L51">
        <v>12</v>
      </c>
      <c r="M51">
        <v>0.16666666666666666</v>
      </c>
      <c r="O51">
        <v>580739715</v>
      </c>
      <c r="P51">
        <v>6923000</v>
      </c>
      <c r="Q51">
        <v>5933000</v>
      </c>
    </row>
    <row r="52" spans="1:17">
      <c r="A52" t="s">
        <v>26</v>
      </c>
      <c r="B52">
        <v>3</v>
      </c>
      <c r="C52">
        <v>5</v>
      </c>
      <c r="D52">
        <v>8</v>
      </c>
      <c r="E52">
        <v>0.375</v>
      </c>
      <c r="F52">
        <v>0</v>
      </c>
      <c r="G52">
        <v>0</v>
      </c>
      <c r="H52">
        <v>0</v>
      </c>
      <c r="I52">
        <v>0</v>
      </c>
      <c r="J52">
        <v>3</v>
      </c>
      <c r="K52">
        <v>5</v>
      </c>
      <c r="L52">
        <v>8</v>
      </c>
      <c r="M52">
        <v>0.375</v>
      </c>
      <c r="O52">
        <v>60146007</v>
      </c>
      <c r="P52">
        <v>1245000</v>
      </c>
      <c r="Q52">
        <v>578000</v>
      </c>
    </row>
    <row r="53" spans="1:17">
      <c r="A53" t="s">
        <v>27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6</v>
      </c>
      <c r="O53">
        <v>180257589</v>
      </c>
      <c r="P53">
        <v>1238000</v>
      </c>
      <c r="Q53">
        <v>1145000</v>
      </c>
    </row>
    <row r="54" spans="1:17">
      <c r="A54" t="s">
        <v>83</v>
      </c>
      <c r="B54">
        <v>2</v>
      </c>
      <c r="C54">
        <v>5</v>
      </c>
      <c r="D54">
        <v>7</v>
      </c>
      <c r="E54">
        <v>0.2857142857142857</v>
      </c>
      <c r="F54">
        <v>0</v>
      </c>
      <c r="G54">
        <v>5</v>
      </c>
      <c r="H54">
        <v>5</v>
      </c>
      <c r="I54">
        <v>0</v>
      </c>
      <c r="J54">
        <v>2</v>
      </c>
      <c r="K54">
        <v>10</v>
      </c>
      <c r="L54">
        <v>12</v>
      </c>
      <c r="M54">
        <v>0.16666666666666666</v>
      </c>
      <c r="N54">
        <v>6.9</v>
      </c>
      <c r="O54">
        <v>569131000</v>
      </c>
      <c r="P54">
        <v>4546000</v>
      </c>
      <c r="Q54">
        <v>4559000</v>
      </c>
    </row>
    <row r="55" spans="1:17">
      <c r="A55" t="s">
        <v>96</v>
      </c>
      <c r="B55">
        <v>0</v>
      </c>
      <c r="C55">
        <v>1</v>
      </c>
      <c r="D55">
        <v>1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1</v>
      </c>
      <c r="L55">
        <v>1</v>
      </c>
      <c r="M55">
        <v>0</v>
      </c>
      <c r="O55">
        <v>46856247</v>
      </c>
      <c r="P55">
        <v>97000</v>
      </c>
      <c r="Q55">
        <v>282000</v>
      </c>
    </row>
    <row r="56" spans="1:17">
      <c r="A56" t="s">
        <v>97</v>
      </c>
      <c r="B56">
        <v>0</v>
      </c>
      <c r="C56">
        <v>5</v>
      </c>
      <c r="D56">
        <v>5</v>
      </c>
      <c r="E56">
        <v>0</v>
      </c>
      <c r="F56">
        <v>1</v>
      </c>
      <c r="G56">
        <v>6</v>
      </c>
      <c r="H56">
        <v>7</v>
      </c>
      <c r="I56">
        <v>0.14285714285714285</v>
      </c>
      <c r="J56">
        <v>1</v>
      </c>
      <c r="K56">
        <v>11</v>
      </c>
      <c r="L56">
        <v>12</v>
      </c>
      <c r="M56">
        <v>8.3333333333333329E-2</v>
      </c>
      <c r="O56">
        <v>783225000</v>
      </c>
      <c r="P56">
        <v>7633000</v>
      </c>
      <c r="Q56">
        <v>3856000</v>
      </c>
    </row>
    <row r="57" spans="1:17">
      <c r="A57" t="s">
        <v>28</v>
      </c>
      <c r="B57">
        <v>0</v>
      </c>
      <c r="C57">
        <v>0</v>
      </c>
      <c r="D57">
        <v>0</v>
      </c>
      <c r="E57">
        <v>0</v>
      </c>
      <c r="F57">
        <v>0</v>
      </c>
      <c r="G57">
        <v>2</v>
      </c>
      <c r="H57">
        <v>2</v>
      </c>
      <c r="I57">
        <v>0</v>
      </c>
      <c r="J57">
        <v>0</v>
      </c>
      <c r="K57">
        <v>2</v>
      </c>
      <c r="L57">
        <v>2</v>
      </c>
      <c r="M57">
        <v>0</v>
      </c>
      <c r="O57">
        <v>165376656</v>
      </c>
      <c r="P57">
        <v>4191000</v>
      </c>
      <c r="Q57">
        <v>128000</v>
      </c>
    </row>
    <row r="58" spans="1:17">
      <c r="A58" t="s">
        <v>44</v>
      </c>
      <c r="B58">
        <v>0</v>
      </c>
      <c r="C58">
        <v>0</v>
      </c>
      <c r="D58">
        <v>0</v>
      </c>
      <c r="E58">
        <v>0</v>
      </c>
      <c r="F58">
        <v>1</v>
      </c>
      <c r="G58">
        <v>0</v>
      </c>
      <c r="H58">
        <v>1</v>
      </c>
      <c r="I58">
        <v>1</v>
      </c>
      <c r="J58">
        <v>1</v>
      </c>
      <c r="K58">
        <v>0</v>
      </c>
      <c r="L58">
        <v>1</v>
      </c>
      <c r="M58">
        <v>1</v>
      </c>
      <c r="O58">
        <v>114580254</v>
      </c>
      <c r="P58">
        <v>4402000</v>
      </c>
      <c r="Q58">
        <v>4522000</v>
      </c>
    </row>
    <row r="59" spans="1:17">
      <c r="A59" t="s">
        <v>60</v>
      </c>
      <c r="B59">
        <v>6</v>
      </c>
      <c r="C59">
        <v>5</v>
      </c>
      <c r="D59">
        <v>11</v>
      </c>
      <c r="E59">
        <v>0.54545454545454541</v>
      </c>
      <c r="F59">
        <v>1</v>
      </c>
      <c r="G59">
        <v>17</v>
      </c>
      <c r="H59">
        <v>18</v>
      </c>
      <c r="I59">
        <v>5.5555555555555552E-2</v>
      </c>
      <c r="J59">
        <v>7</v>
      </c>
      <c r="K59">
        <v>22</v>
      </c>
      <c r="L59">
        <v>29</v>
      </c>
      <c r="M59">
        <v>0.2413793103448276</v>
      </c>
      <c r="O59">
        <v>533583430</v>
      </c>
      <c r="P59">
        <v>10831000</v>
      </c>
      <c r="Q59">
        <v>10280000</v>
      </c>
    </row>
    <row r="60" spans="1:17">
      <c r="A60" t="s">
        <v>67</v>
      </c>
      <c r="B60">
        <v>4</v>
      </c>
      <c r="C60">
        <v>9</v>
      </c>
      <c r="D60">
        <v>13</v>
      </c>
      <c r="E60">
        <v>0.30769230769230771</v>
      </c>
      <c r="F60">
        <v>1</v>
      </c>
      <c r="G60">
        <v>5</v>
      </c>
      <c r="H60">
        <v>6</v>
      </c>
      <c r="I60">
        <v>0.16666666666666666</v>
      </c>
      <c r="J60">
        <v>5</v>
      </c>
      <c r="K60">
        <v>14</v>
      </c>
      <c r="L60">
        <v>19</v>
      </c>
      <c r="M60">
        <v>0.26315789473684209</v>
      </c>
      <c r="N60">
        <v>8.1999999999999993</v>
      </c>
      <c r="O60">
        <v>645175092</v>
      </c>
      <c r="P60">
        <v>5671000</v>
      </c>
      <c r="Q60">
        <v>4857000</v>
      </c>
    </row>
    <row r="61" spans="1:17">
      <c r="A61" t="s">
        <v>68</v>
      </c>
      <c r="B61">
        <v>4</v>
      </c>
      <c r="C61">
        <v>3</v>
      </c>
      <c r="D61">
        <v>7</v>
      </c>
      <c r="E61">
        <v>0.5714285714285714</v>
      </c>
      <c r="F61">
        <v>0</v>
      </c>
      <c r="G61">
        <v>8</v>
      </c>
      <c r="H61">
        <v>8</v>
      </c>
      <c r="I61">
        <v>0</v>
      </c>
      <c r="J61">
        <v>4</v>
      </c>
      <c r="K61">
        <v>11</v>
      </c>
      <c r="L61">
        <v>15</v>
      </c>
      <c r="M61">
        <v>0.26666666666666666</v>
      </c>
      <c r="N61">
        <v>5.7</v>
      </c>
      <c r="O61">
        <v>297923360</v>
      </c>
      <c r="P61">
        <v>4892000</v>
      </c>
      <c r="Q61">
        <v>3424000</v>
      </c>
    </row>
    <row r="62" spans="1:17">
      <c r="A62" t="s">
        <v>98</v>
      </c>
      <c r="B62">
        <v>0</v>
      </c>
      <c r="C62">
        <v>4</v>
      </c>
      <c r="D62">
        <v>4</v>
      </c>
      <c r="E62">
        <v>0</v>
      </c>
      <c r="F62">
        <v>2</v>
      </c>
      <c r="G62">
        <v>2</v>
      </c>
      <c r="H62">
        <v>4</v>
      </c>
      <c r="I62">
        <v>0.5</v>
      </c>
      <c r="J62">
        <v>2</v>
      </c>
      <c r="K62">
        <v>6</v>
      </c>
      <c r="L62">
        <v>8</v>
      </c>
      <c r="M62">
        <v>0.25</v>
      </c>
      <c r="N62">
        <v>9.1</v>
      </c>
      <c r="O62">
        <v>158604900</v>
      </c>
      <c r="P62">
        <v>1537000</v>
      </c>
      <c r="Q62">
        <v>608000</v>
      </c>
    </row>
    <row r="63" spans="1:17">
      <c r="A63" t="s">
        <v>46</v>
      </c>
      <c r="B63">
        <v>0</v>
      </c>
      <c r="C63">
        <v>1</v>
      </c>
      <c r="D63">
        <v>1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1</v>
      </c>
      <c r="L63">
        <v>1</v>
      </c>
      <c r="M63">
        <v>0</v>
      </c>
      <c r="O63">
        <v>94544460</v>
      </c>
      <c r="P63">
        <v>196000</v>
      </c>
      <c r="Q63">
        <v>201000</v>
      </c>
    </row>
    <row r="64" spans="1:17">
      <c r="A64" t="s">
        <v>69</v>
      </c>
      <c r="B64">
        <v>4</v>
      </c>
      <c r="C64">
        <v>16</v>
      </c>
      <c r="D64">
        <v>20</v>
      </c>
      <c r="E64">
        <v>0.2</v>
      </c>
      <c r="F64">
        <v>0</v>
      </c>
      <c r="G64">
        <v>12</v>
      </c>
      <c r="H64">
        <v>12</v>
      </c>
      <c r="I64">
        <v>0</v>
      </c>
      <c r="J64">
        <v>4</v>
      </c>
      <c r="K64">
        <v>28</v>
      </c>
      <c r="L64">
        <v>32</v>
      </c>
      <c r="M64">
        <v>0.125</v>
      </c>
      <c r="O64">
        <v>1458974000</v>
      </c>
      <c r="P64">
        <v>4460000</v>
      </c>
      <c r="Q64">
        <v>3750000</v>
      </c>
    </row>
    <row r="65" spans="1:17">
      <c r="A65" t="s">
        <v>29</v>
      </c>
      <c r="B65">
        <v>1</v>
      </c>
      <c r="C65">
        <v>6</v>
      </c>
      <c r="D65">
        <v>7</v>
      </c>
      <c r="E65">
        <v>0.14285714285714285</v>
      </c>
      <c r="F65">
        <v>3</v>
      </c>
      <c r="G65">
        <v>2</v>
      </c>
      <c r="H65">
        <v>5</v>
      </c>
      <c r="I65">
        <v>0.6</v>
      </c>
      <c r="J65">
        <v>4</v>
      </c>
      <c r="K65">
        <v>8</v>
      </c>
      <c r="L65">
        <v>12</v>
      </c>
      <c r="M65">
        <v>0.33333333333333331</v>
      </c>
      <c r="O65">
        <v>105227613</v>
      </c>
      <c r="P65">
        <v>1314000</v>
      </c>
      <c r="Q65">
        <v>0</v>
      </c>
    </row>
    <row r="66" spans="1:17">
      <c r="A66" t="s">
        <v>54</v>
      </c>
      <c r="B66">
        <v>5</v>
      </c>
      <c r="C66">
        <v>9</v>
      </c>
      <c r="D66">
        <v>14</v>
      </c>
      <c r="E66">
        <v>0.35714285714285715</v>
      </c>
      <c r="F66">
        <v>0</v>
      </c>
      <c r="G66">
        <v>1</v>
      </c>
      <c r="H66">
        <v>1</v>
      </c>
      <c r="I66">
        <v>0</v>
      </c>
      <c r="J66">
        <v>5</v>
      </c>
      <c r="K66">
        <v>10</v>
      </c>
      <c r="L66">
        <v>15</v>
      </c>
      <c r="M66">
        <v>0.33333333333333331</v>
      </c>
      <c r="N66">
        <v>13.8</v>
      </c>
      <c r="O66">
        <v>373711404</v>
      </c>
      <c r="P66">
        <v>2731000</v>
      </c>
      <c r="Q66">
        <v>1737000</v>
      </c>
    </row>
    <row r="67" spans="1:17">
      <c r="A67" t="s">
        <v>30</v>
      </c>
      <c r="B67">
        <v>3</v>
      </c>
      <c r="C67">
        <v>2</v>
      </c>
      <c r="D67">
        <v>5</v>
      </c>
      <c r="E67">
        <v>0.6</v>
      </c>
      <c r="F67">
        <v>0</v>
      </c>
      <c r="G67">
        <v>2</v>
      </c>
      <c r="H67">
        <v>2</v>
      </c>
      <c r="I67">
        <v>0</v>
      </c>
      <c r="J67">
        <v>3</v>
      </c>
      <c r="K67">
        <v>4</v>
      </c>
      <c r="L67">
        <v>7</v>
      </c>
      <c r="M67">
        <v>0.42857142857142855</v>
      </c>
      <c r="O67">
        <v>252462322</v>
      </c>
      <c r="P67">
        <v>1493000</v>
      </c>
      <c r="Q67">
        <v>883000</v>
      </c>
    </row>
    <row r="68" spans="1:17">
      <c r="A68" t="s">
        <v>31</v>
      </c>
      <c r="B68">
        <v>0</v>
      </c>
      <c r="C68">
        <v>0</v>
      </c>
      <c r="D68">
        <v>0</v>
      </c>
      <c r="E68">
        <v>0</v>
      </c>
      <c r="F68">
        <v>0</v>
      </c>
      <c r="G68">
        <v>1</v>
      </c>
      <c r="H68">
        <v>1</v>
      </c>
      <c r="I68">
        <v>0</v>
      </c>
      <c r="J68">
        <v>0</v>
      </c>
      <c r="K68">
        <v>1</v>
      </c>
      <c r="L68">
        <v>1</v>
      </c>
      <c r="M68">
        <v>0</v>
      </c>
      <c r="O68">
        <v>285420000</v>
      </c>
      <c r="P68">
        <v>146000</v>
      </c>
      <c r="Q68">
        <v>0</v>
      </c>
    </row>
    <row r="69" spans="1:17">
      <c r="A69" t="s">
        <v>32</v>
      </c>
      <c r="B69">
        <v>2</v>
      </c>
      <c r="C69">
        <v>4</v>
      </c>
      <c r="D69">
        <v>6</v>
      </c>
      <c r="E69">
        <v>0.33333333333333331</v>
      </c>
      <c r="F69">
        <v>0</v>
      </c>
      <c r="G69">
        <v>0</v>
      </c>
      <c r="H69">
        <v>0</v>
      </c>
      <c r="I69">
        <v>0</v>
      </c>
      <c r="J69">
        <v>2</v>
      </c>
      <c r="K69">
        <v>4</v>
      </c>
      <c r="L69">
        <v>6</v>
      </c>
      <c r="M69">
        <v>0.33333333333333331</v>
      </c>
      <c r="O69">
        <v>66803789</v>
      </c>
      <c r="P69">
        <v>1729000</v>
      </c>
      <c r="Q69">
        <v>1189000</v>
      </c>
    </row>
    <row r="70" spans="1:17">
      <c r="A70" t="s">
        <v>47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O70">
        <v>231160168</v>
      </c>
      <c r="P70">
        <v>312000</v>
      </c>
      <c r="Q70">
        <v>0</v>
      </c>
    </row>
    <row r="71" spans="1:17">
      <c r="A71" t="s">
        <v>33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O71">
        <v>272487483</v>
      </c>
      <c r="P71">
        <v>0</v>
      </c>
      <c r="Q71">
        <v>0</v>
      </c>
    </row>
    <row r="72" spans="1:17">
      <c r="A72" t="s">
        <v>34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O72">
        <v>125800</v>
      </c>
      <c r="P72">
        <v>2425000</v>
      </c>
      <c r="Q72">
        <v>699000</v>
      </c>
    </row>
    <row r="73" spans="1:17">
      <c r="A73" t="s">
        <v>35</v>
      </c>
      <c r="B73">
        <v>1</v>
      </c>
      <c r="C73">
        <v>4</v>
      </c>
      <c r="D73">
        <v>5</v>
      </c>
      <c r="E73">
        <v>0.2</v>
      </c>
      <c r="F73">
        <v>0</v>
      </c>
      <c r="G73">
        <v>11</v>
      </c>
      <c r="H73">
        <v>11</v>
      </c>
      <c r="I73">
        <v>0</v>
      </c>
      <c r="J73">
        <v>1</v>
      </c>
      <c r="K73">
        <v>15</v>
      </c>
      <c r="L73">
        <v>16</v>
      </c>
      <c r="M73">
        <v>6.25E-2</v>
      </c>
      <c r="O73">
        <v>272995000</v>
      </c>
      <c r="P73">
        <v>1706000</v>
      </c>
      <c r="Q73">
        <v>2743000</v>
      </c>
    </row>
    <row r="74" spans="1:17">
      <c r="A74" t="s">
        <v>61</v>
      </c>
      <c r="B74">
        <v>6</v>
      </c>
      <c r="C74">
        <v>0</v>
      </c>
      <c r="D74">
        <v>6</v>
      </c>
      <c r="E74">
        <v>1</v>
      </c>
      <c r="F74">
        <v>3</v>
      </c>
      <c r="G74">
        <v>0</v>
      </c>
      <c r="H74">
        <v>3</v>
      </c>
      <c r="I74">
        <v>1</v>
      </c>
      <c r="J74">
        <v>9</v>
      </c>
      <c r="K74">
        <v>0</v>
      </c>
      <c r="L74">
        <v>9</v>
      </c>
      <c r="M74">
        <v>1</v>
      </c>
      <c r="O74">
        <v>1243560827</v>
      </c>
      <c r="P74">
        <v>12391000</v>
      </c>
      <c r="Q74">
        <v>12219000</v>
      </c>
    </row>
    <row r="75" spans="1:17">
      <c r="A75" t="s">
        <v>45</v>
      </c>
      <c r="B75">
        <v>3</v>
      </c>
      <c r="C75">
        <v>2</v>
      </c>
      <c r="D75">
        <v>5</v>
      </c>
      <c r="E75">
        <v>0.6</v>
      </c>
      <c r="F75">
        <v>1</v>
      </c>
      <c r="G75">
        <v>4</v>
      </c>
      <c r="H75">
        <v>5</v>
      </c>
      <c r="I75">
        <v>0.2</v>
      </c>
      <c r="J75">
        <v>4</v>
      </c>
      <c r="K75">
        <v>6</v>
      </c>
      <c r="L75">
        <v>10</v>
      </c>
      <c r="M75">
        <v>0.4</v>
      </c>
      <c r="O75">
        <v>295220195</v>
      </c>
      <c r="P75">
        <v>5258000</v>
      </c>
      <c r="Q75">
        <v>5452000</v>
      </c>
    </row>
    <row r="76" spans="1:17">
      <c r="A76" t="s">
        <v>49</v>
      </c>
      <c r="B76">
        <v>0</v>
      </c>
      <c r="C76">
        <v>0</v>
      </c>
      <c r="D76">
        <v>0</v>
      </c>
      <c r="E76">
        <v>0</v>
      </c>
      <c r="F76">
        <v>1</v>
      </c>
      <c r="G76">
        <v>10</v>
      </c>
      <c r="H76">
        <v>11</v>
      </c>
      <c r="I76">
        <v>9.0909090909090912E-2</v>
      </c>
      <c r="J76">
        <v>1</v>
      </c>
      <c r="K76">
        <v>10</v>
      </c>
      <c r="L76">
        <v>11</v>
      </c>
      <c r="M76">
        <v>9.0909090909090912E-2</v>
      </c>
      <c r="O76">
        <v>121593467</v>
      </c>
      <c r="P76">
        <v>320000</v>
      </c>
      <c r="Q76">
        <v>0</v>
      </c>
    </row>
    <row r="77" spans="1:17">
      <c r="A77" t="s">
        <v>36</v>
      </c>
      <c r="B77">
        <v>1</v>
      </c>
      <c r="C77">
        <v>4</v>
      </c>
      <c r="D77">
        <v>5</v>
      </c>
      <c r="E77">
        <v>0.2</v>
      </c>
      <c r="F77">
        <v>1</v>
      </c>
      <c r="G77">
        <v>1</v>
      </c>
      <c r="H77">
        <v>2</v>
      </c>
      <c r="I77">
        <v>0.5</v>
      </c>
      <c r="J77">
        <v>2</v>
      </c>
      <c r="K77">
        <v>5</v>
      </c>
      <c r="L77">
        <v>7</v>
      </c>
      <c r="M77">
        <v>0.2857142857142857</v>
      </c>
      <c r="O77">
        <v>204359000</v>
      </c>
      <c r="P77">
        <v>908000</v>
      </c>
      <c r="Q77">
        <v>0</v>
      </c>
    </row>
    <row r="78" spans="1:17">
      <c r="A78" t="s">
        <v>70</v>
      </c>
      <c r="B78">
        <v>4</v>
      </c>
      <c r="C78">
        <v>11</v>
      </c>
      <c r="D78">
        <v>15</v>
      </c>
      <c r="E78">
        <v>0.26666666666666666</v>
      </c>
      <c r="F78">
        <v>0</v>
      </c>
      <c r="G78">
        <v>6</v>
      </c>
      <c r="H78">
        <v>6</v>
      </c>
      <c r="I78">
        <v>0</v>
      </c>
      <c r="J78">
        <v>4</v>
      </c>
      <c r="K78">
        <v>17</v>
      </c>
      <c r="L78">
        <v>21</v>
      </c>
      <c r="M78">
        <v>0.19047619047619047</v>
      </c>
      <c r="O78">
        <v>276435648</v>
      </c>
      <c r="P78">
        <v>7419000</v>
      </c>
      <c r="Q78">
        <v>5347000</v>
      </c>
    </row>
    <row r="79" spans="1:17">
      <c r="A79" t="s">
        <v>84</v>
      </c>
      <c r="B79">
        <v>2</v>
      </c>
      <c r="C79">
        <v>2</v>
      </c>
      <c r="D79">
        <v>4</v>
      </c>
      <c r="E79">
        <v>0.5</v>
      </c>
      <c r="F79">
        <v>0</v>
      </c>
      <c r="G79">
        <v>7</v>
      </c>
      <c r="H79">
        <v>7</v>
      </c>
      <c r="I79">
        <v>0</v>
      </c>
      <c r="J79">
        <v>2</v>
      </c>
      <c r="K79">
        <v>9</v>
      </c>
      <c r="L79">
        <v>11</v>
      </c>
      <c r="M79">
        <v>0.18181818181818182</v>
      </c>
      <c r="N79">
        <v>12.9</v>
      </c>
      <c r="O79">
        <v>1249254000</v>
      </c>
      <c r="P79">
        <v>5497000</v>
      </c>
      <c r="Q79">
        <v>3831000</v>
      </c>
    </row>
    <row r="80" spans="1:17">
      <c r="A80" t="s">
        <v>77</v>
      </c>
      <c r="B80">
        <v>3</v>
      </c>
      <c r="C80">
        <v>4</v>
      </c>
      <c r="D80">
        <v>7</v>
      </c>
      <c r="E80">
        <v>0.42857142857142855</v>
      </c>
      <c r="F80">
        <v>0</v>
      </c>
      <c r="G80">
        <v>2</v>
      </c>
      <c r="H80">
        <v>2</v>
      </c>
      <c r="I80">
        <v>0</v>
      </c>
      <c r="J80">
        <v>3</v>
      </c>
      <c r="K80">
        <v>6</v>
      </c>
      <c r="L80">
        <v>9</v>
      </c>
      <c r="M80">
        <v>0.33333333333333331</v>
      </c>
      <c r="O80">
        <v>370807227</v>
      </c>
      <c r="P80">
        <v>2234000</v>
      </c>
      <c r="Q80">
        <v>2586000</v>
      </c>
    </row>
    <row r="81" spans="1:18">
      <c r="A81" t="s">
        <v>37</v>
      </c>
      <c r="B81">
        <v>2</v>
      </c>
      <c r="C81">
        <v>11</v>
      </c>
      <c r="D81">
        <v>13</v>
      </c>
      <c r="E81">
        <v>0.15384615384615385</v>
      </c>
      <c r="F81">
        <v>0</v>
      </c>
      <c r="G81">
        <v>2</v>
      </c>
      <c r="H81">
        <v>2</v>
      </c>
      <c r="I81">
        <v>0</v>
      </c>
      <c r="J81">
        <v>2</v>
      </c>
      <c r="K81">
        <v>13</v>
      </c>
      <c r="L81">
        <v>15</v>
      </c>
      <c r="M81">
        <v>0.13333333333333333</v>
      </c>
      <c r="N81">
        <v>5.6</v>
      </c>
      <c r="O81">
        <v>862124419</v>
      </c>
      <c r="P81">
        <v>5474000</v>
      </c>
      <c r="Q81">
        <v>4345000</v>
      </c>
    </row>
    <row r="82" spans="1:18">
      <c r="A82" t="s">
        <v>87</v>
      </c>
      <c r="B82">
        <v>1</v>
      </c>
      <c r="C82">
        <v>1</v>
      </c>
      <c r="D82">
        <v>2</v>
      </c>
      <c r="E82">
        <v>0.5</v>
      </c>
      <c r="F82">
        <v>0</v>
      </c>
      <c r="G82">
        <v>5</v>
      </c>
      <c r="H82">
        <v>5</v>
      </c>
      <c r="I82">
        <v>0</v>
      </c>
      <c r="J82">
        <v>1</v>
      </c>
      <c r="K82">
        <v>6</v>
      </c>
      <c r="L82">
        <v>7</v>
      </c>
      <c r="M82">
        <v>0.14285714285714285</v>
      </c>
      <c r="O82">
        <v>370807227</v>
      </c>
      <c r="P82">
        <v>5678000</v>
      </c>
      <c r="Q82">
        <v>4471000</v>
      </c>
    </row>
    <row r="83" spans="1:18">
      <c r="A83" t="s">
        <v>78</v>
      </c>
      <c r="B83">
        <v>3</v>
      </c>
      <c r="C83">
        <v>9</v>
      </c>
      <c r="D83">
        <v>12</v>
      </c>
      <c r="E83">
        <v>0.25</v>
      </c>
      <c r="F83">
        <v>0</v>
      </c>
      <c r="G83">
        <v>7</v>
      </c>
      <c r="H83">
        <v>7</v>
      </c>
      <c r="I83">
        <v>0</v>
      </c>
      <c r="J83">
        <v>3</v>
      </c>
      <c r="K83">
        <v>16</v>
      </c>
      <c r="L83">
        <v>19</v>
      </c>
      <c r="M83">
        <v>0.15789473684210525</v>
      </c>
      <c r="N83">
        <v>5.6</v>
      </c>
      <c r="O83">
        <v>713062555</v>
      </c>
      <c r="P83">
        <v>6571000</v>
      </c>
      <c r="Q83">
        <v>4553000</v>
      </c>
    </row>
    <row r="84" spans="1:18">
      <c r="A84" t="s">
        <v>85</v>
      </c>
      <c r="B84">
        <v>2</v>
      </c>
      <c r="C84">
        <v>0</v>
      </c>
      <c r="D84">
        <v>2</v>
      </c>
      <c r="E84">
        <v>1</v>
      </c>
      <c r="F84">
        <v>0</v>
      </c>
      <c r="G84">
        <v>1</v>
      </c>
      <c r="H84">
        <v>1</v>
      </c>
      <c r="I84">
        <v>0</v>
      </c>
      <c r="J84">
        <v>2</v>
      </c>
      <c r="K84">
        <v>1</v>
      </c>
      <c r="L84">
        <v>3</v>
      </c>
      <c r="M84">
        <v>0.66666666666666663</v>
      </c>
      <c r="O84">
        <v>303559835</v>
      </c>
      <c r="P84">
        <v>1497000</v>
      </c>
      <c r="Q84">
        <v>1231000</v>
      </c>
    </row>
    <row r="85" spans="1:18">
      <c r="A85" t="s">
        <v>38</v>
      </c>
      <c r="B85">
        <v>2</v>
      </c>
      <c r="C85">
        <v>12</v>
      </c>
      <c r="D85">
        <v>14</v>
      </c>
      <c r="E85">
        <v>0.14285714285714285</v>
      </c>
      <c r="F85">
        <v>0</v>
      </c>
      <c r="G85">
        <v>2</v>
      </c>
      <c r="H85">
        <v>2</v>
      </c>
      <c r="I85">
        <v>0</v>
      </c>
      <c r="J85">
        <v>2</v>
      </c>
      <c r="K85">
        <v>14</v>
      </c>
      <c r="L85">
        <v>16</v>
      </c>
      <c r="M85">
        <v>0.125</v>
      </c>
      <c r="O85">
        <v>1008161000</v>
      </c>
      <c r="P85">
        <v>2679000</v>
      </c>
      <c r="Q85">
        <v>1772000</v>
      </c>
    </row>
    <row r="86" spans="1:18">
      <c r="A86" t="s">
        <v>55</v>
      </c>
      <c r="B86">
        <v>11</v>
      </c>
      <c r="C86">
        <v>25</v>
      </c>
      <c r="D86">
        <v>36</v>
      </c>
      <c r="E86">
        <v>0.30555555555555558</v>
      </c>
      <c r="F86">
        <v>2</v>
      </c>
      <c r="G86">
        <v>10</v>
      </c>
      <c r="H86">
        <v>12</v>
      </c>
      <c r="I86">
        <v>0.16666666666666666</v>
      </c>
      <c r="J86">
        <v>13</v>
      </c>
      <c r="K86">
        <v>35</v>
      </c>
      <c r="L86">
        <v>48</v>
      </c>
      <c r="M86">
        <v>0.27083333333333331</v>
      </c>
      <c r="N86">
        <v>6.5</v>
      </c>
      <c r="O86">
        <v>1330244000</v>
      </c>
      <c r="P86">
        <v>7277000</v>
      </c>
      <c r="Q86">
        <v>6454000</v>
      </c>
    </row>
    <row r="87" spans="1:18">
      <c r="A87" t="s">
        <v>99</v>
      </c>
      <c r="B87">
        <v>0</v>
      </c>
      <c r="C87">
        <v>0</v>
      </c>
      <c r="D87">
        <v>0</v>
      </c>
      <c r="E87">
        <v>0</v>
      </c>
      <c r="F87">
        <v>9</v>
      </c>
      <c r="G87">
        <v>44</v>
      </c>
      <c r="H87">
        <v>53</v>
      </c>
      <c r="I87">
        <v>0.16981132075471697</v>
      </c>
      <c r="J87">
        <v>9</v>
      </c>
      <c r="K87">
        <v>44</v>
      </c>
      <c r="L87">
        <v>53</v>
      </c>
      <c r="M87">
        <v>0.16981132075471697</v>
      </c>
      <c r="N87">
        <v>7.1</v>
      </c>
      <c r="O87">
        <v>512875000</v>
      </c>
      <c r="P87">
        <v>13070000</v>
      </c>
      <c r="Q87">
        <v>10287000</v>
      </c>
      <c r="R87" t="s">
        <v>6</v>
      </c>
    </row>
    <row r="88" spans="1:18">
      <c r="A88" t="s">
        <v>100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O88">
        <v>273727520</v>
      </c>
      <c r="P88">
        <v>731000</v>
      </c>
      <c r="Q88">
        <v>0</v>
      </c>
    </row>
    <row r="89" spans="1:18">
      <c r="A89" t="s">
        <v>42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O89">
        <v>146689850</v>
      </c>
      <c r="P89">
        <v>246000</v>
      </c>
      <c r="Q89">
        <v>0</v>
      </c>
    </row>
    <row r="90" spans="1:18">
      <c r="A90" t="s">
        <v>88</v>
      </c>
      <c r="B90">
        <v>1</v>
      </c>
      <c r="C90">
        <v>0</v>
      </c>
      <c r="D90">
        <v>1</v>
      </c>
      <c r="E90">
        <v>1</v>
      </c>
      <c r="F90">
        <v>1</v>
      </c>
      <c r="G90">
        <v>0</v>
      </c>
      <c r="H90">
        <v>1</v>
      </c>
      <c r="I90">
        <v>1</v>
      </c>
      <c r="J90">
        <v>2</v>
      </c>
      <c r="K90">
        <v>0</v>
      </c>
      <c r="L90">
        <v>2</v>
      </c>
      <c r="M90">
        <v>1</v>
      </c>
      <c r="N90">
        <v>5.4</v>
      </c>
      <c r="O90">
        <v>334814322</v>
      </c>
      <c r="P90">
        <v>3457000</v>
      </c>
      <c r="Q90">
        <v>3840000</v>
      </c>
    </row>
    <row r="91" spans="1:18">
      <c r="A91" t="s">
        <v>39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O91">
        <v>65409906</v>
      </c>
      <c r="P91">
        <v>691000</v>
      </c>
      <c r="Q91">
        <v>0</v>
      </c>
    </row>
    <row r="92" spans="1:18">
      <c r="A92" t="s">
        <v>40</v>
      </c>
      <c r="B92">
        <v>2</v>
      </c>
      <c r="C92">
        <v>9</v>
      </c>
      <c r="D92">
        <v>11</v>
      </c>
      <c r="E92">
        <v>0.18181818181818182</v>
      </c>
      <c r="F92">
        <v>0</v>
      </c>
      <c r="G92">
        <v>0</v>
      </c>
      <c r="H92">
        <v>0</v>
      </c>
      <c r="I92">
        <v>0</v>
      </c>
      <c r="J92">
        <v>2</v>
      </c>
      <c r="K92">
        <v>9</v>
      </c>
      <c r="L92">
        <v>11</v>
      </c>
      <c r="M92">
        <v>0.18181818181818182</v>
      </c>
      <c r="O92">
        <v>218857276</v>
      </c>
      <c r="P92">
        <v>1615000</v>
      </c>
      <c r="Q92">
        <v>1613000</v>
      </c>
    </row>
    <row r="93" spans="1:18">
      <c r="A93" t="s">
        <v>71</v>
      </c>
      <c r="B93">
        <v>4</v>
      </c>
      <c r="C93">
        <v>27</v>
      </c>
      <c r="D93">
        <v>31</v>
      </c>
      <c r="E93">
        <v>0.12903225806451613</v>
      </c>
      <c r="F93">
        <v>1</v>
      </c>
      <c r="G93">
        <v>10</v>
      </c>
      <c r="H93">
        <v>11</v>
      </c>
      <c r="I93">
        <v>9.0909090909090912E-2</v>
      </c>
      <c r="J93">
        <v>5</v>
      </c>
      <c r="K93">
        <v>37</v>
      </c>
      <c r="L93">
        <v>42</v>
      </c>
      <c r="M93">
        <v>0.11904761904761904</v>
      </c>
      <c r="N93">
        <v>8.4</v>
      </c>
      <c r="O93">
        <v>1468492932</v>
      </c>
      <c r="P93">
        <v>11744000</v>
      </c>
      <c r="Q93">
        <v>2980000</v>
      </c>
    </row>
    <row r="94" spans="1:18">
      <c r="A94" t="s">
        <v>109</v>
      </c>
      <c r="B94">
        <v>179</v>
      </c>
      <c r="C94">
        <v>455</v>
      </c>
      <c r="D94">
        <v>634</v>
      </c>
      <c r="F94">
        <v>68</v>
      </c>
      <c r="G94">
        <v>386</v>
      </c>
      <c r="H94">
        <v>454</v>
      </c>
      <c r="J94">
        <v>247</v>
      </c>
      <c r="K94">
        <v>841</v>
      </c>
      <c r="L94">
        <v>1088</v>
      </c>
      <c r="N94">
        <v>8.5079999999999991</v>
      </c>
      <c r="O94">
        <v>390444971.77272725</v>
      </c>
      <c r="P94">
        <v>4206363.6363636367</v>
      </c>
      <c r="Q94">
        <v>3041806.8181818184</v>
      </c>
    </row>
    <row r="95" spans="1:18">
      <c r="A95" t="s">
        <v>110</v>
      </c>
      <c r="B95">
        <v>0.28233438485804419</v>
      </c>
      <c r="C95">
        <v>0.71766561514195581</v>
      </c>
      <c r="F95">
        <v>0.14977973568281938</v>
      </c>
      <c r="G95">
        <v>0.85022026431718056</v>
      </c>
      <c r="J95">
        <v>0.22702205882352941</v>
      </c>
      <c r="K95">
        <v>0.77297794117647056</v>
      </c>
    </row>
    <row r="96" spans="1:18">
      <c r="O96" t="s">
        <v>10</v>
      </c>
    </row>
    <row r="97" spans="1:15">
      <c r="A97" t="s">
        <v>105</v>
      </c>
      <c r="O97">
        <v>407756000</v>
      </c>
    </row>
    <row r="98" spans="1:15">
      <c r="A98" t="s">
        <v>106</v>
      </c>
    </row>
  </sheetData>
  <sortState ref="A5:R93">
    <sortCondition ref="A5:A93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By Number Awds</vt:lpstr>
      <vt:lpstr>Institution, Last</vt:lpstr>
      <vt:lpstr>Jake's Original Data</vt:lpstr>
    </vt:vector>
  </TitlesOfParts>
  <Company>National Science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jscholl</dc:creator>
  <cp:lastModifiedBy>Information Technology</cp:lastModifiedBy>
  <cp:lastPrinted>2013-03-18T18:36:50Z</cp:lastPrinted>
  <dcterms:created xsi:type="dcterms:W3CDTF">2012-05-22T18:56:17Z</dcterms:created>
  <dcterms:modified xsi:type="dcterms:W3CDTF">2013-03-18T18:36:56Z</dcterms:modified>
</cp:coreProperties>
</file>