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480" yWindow="0" windowWidth="25600" windowHeight="16060" tabRatio="500"/>
  </bookViews>
  <sheets>
    <sheet name="PUI, Inst Type" sheetId="1" r:id="rId1"/>
    <sheet name="PUI, Inst Type, RUI v Non-RUI" sheetId="2" r:id="rId2"/>
  </sheets>
  <definedNames>
    <definedName name="_xlnm.Print_Area" localSheetId="1">'PUI, Inst Type, RUI v Non-RUI'!$A$1:$M$22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2" l="1"/>
  <c r="D21" i="2"/>
  <c r="F21" i="2"/>
  <c r="B20" i="2"/>
  <c r="D20" i="2"/>
  <c r="F20" i="2"/>
  <c r="F16" i="2"/>
  <c r="C20" i="2"/>
  <c r="C21" i="2"/>
  <c r="C22" i="2"/>
  <c r="E20" i="2"/>
  <c r="E21" i="2"/>
  <c r="E22" i="2"/>
  <c r="G22" i="2"/>
  <c r="G21" i="2"/>
  <c r="G20" i="2"/>
  <c r="G16" i="2"/>
  <c r="G15" i="2"/>
  <c r="G11" i="2"/>
  <c r="G10" i="2"/>
  <c r="G9" i="2"/>
  <c r="G8" i="2"/>
  <c r="G7" i="2"/>
  <c r="G6" i="2"/>
  <c r="F15" i="2"/>
  <c r="C12" i="2"/>
  <c r="E12" i="2"/>
  <c r="G12" i="2"/>
  <c r="M21" i="2"/>
  <c r="M20" i="2"/>
  <c r="M16" i="2"/>
  <c r="M15" i="2"/>
  <c r="B17" i="2"/>
  <c r="F17" i="2"/>
  <c r="J17" i="2"/>
  <c r="C17" i="2"/>
  <c r="G17" i="2"/>
  <c r="K17" i="2"/>
  <c r="K16" i="2"/>
  <c r="K15" i="2"/>
  <c r="K22" i="2"/>
  <c r="B22" i="2"/>
  <c r="F8" i="2"/>
  <c r="F9" i="2"/>
  <c r="F22" i="2"/>
  <c r="J22" i="2"/>
  <c r="K21" i="2"/>
  <c r="K20" i="2"/>
  <c r="I21" i="2"/>
  <c r="I20" i="2"/>
  <c r="I16" i="2"/>
  <c r="I15" i="2"/>
  <c r="E17" i="2"/>
  <c r="K7" i="2"/>
  <c r="K8" i="2"/>
  <c r="K9" i="2"/>
  <c r="K10" i="2"/>
  <c r="K11" i="2"/>
  <c r="K12" i="2"/>
  <c r="K6" i="2"/>
  <c r="I7" i="2"/>
  <c r="I8" i="2"/>
  <c r="I9" i="2"/>
  <c r="I10" i="2"/>
  <c r="I11" i="2"/>
  <c r="I6" i="2"/>
  <c r="D22" i="2"/>
  <c r="L21" i="2"/>
  <c r="J21" i="2"/>
  <c r="B12" i="2"/>
  <c r="D12" i="2"/>
  <c r="F12" i="2"/>
  <c r="H21" i="2"/>
  <c r="L20" i="2"/>
  <c r="J20" i="2"/>
  <c r="H20" i="2"/>
  <c r="D17" i="2"/>
  <c r="L16" i="2"/>
  <c r="J16" i="2"/>
  <c r="H16" i="2"/>
  <c r="L15" i="2"/>
  <c r="J15" i="2"/>
  <c r="H15" i="2"/>
  <c r="J12" i="2"/>
  <c r="F11" i="2"/>
  <c r="J11" i="2"/>
  <c r="H11" i="2"/>
  <c r="F10" i="2"/>
  <c r="J10" i="2"/>
  <c r="H10" i="2"/>
  <c r="J9" i="2"/>
  <c r="H9" i="2"/>
  <c r="J8" i="2"/>
  <c r="H8" i="2"/>
  <c r="F7" i="2"/>
  <c r="J7" i="2"/>
  <c r="H7" i="2"/>
  <c r="F6" i="2"/>
  <c r="J6" i="2"/>
  <c r="H6" i="2"/>
  <c r="G22" i="1"/>
  <c r="G21" i="1"/>
  <c r="G17" i="1"/>
  <c r="G16" i="1"/>
  <c r="D22" i="1"/>
  <c r="C22" i="1"/>
  <c r="B22" i="1"/>
  <c r="D21" i="1"/>
  <c r="C21" i="1"/>
  <c r="B21" i="1"/>
  <c r="D23" i="1"/>
  <c r="C23" i="1"/>
  <c r="B23" i="1"/>
  <c r="F22" i="1"/>
  <c r="E22" i="1"/>
  <c r="F21" i="1"/>
  <c r="E21" i="1"/>
  <c r="E17" i="1"/>
  <c r="E16" i="1"/>
  <c r="F17" i="1"/>
  <c r="C18" i="1"/>
  <c r="D18" i="1"/>
  <c r="B18" i="1"/>
  <c r="D17" i="1"/>
  <c r="D16" i="1"/>
  <c r="D9" i="1"/>
  <c r="F16" i="1"/>
  <c r="B13" i="1"/>
  <c r="C13" i="1"/>
  <c r="D13" i="1"/>
  <c r="F13" i="1"/>
  <c r="D8" i="1"/>
  <c r="F8" i="1"/>
  <c r="F9" i="1"/>
  <c r="D10" i="1"/>
  <c r="F10" i="1"/>
  <c r="D11" i="1"/>
  <c r="F11" i="1"/>
  <c r="D12" i="1"/>
  <c r="F12" i="1"/>
  <c r="D7" i="1"/>
  <c r="F7" i="1"/>
  <c r="E8" i="1"/>
  <c r="E9" i="1"/>
  <c r="E10" i="1"/>
  <c r="E11" i="1"/>
  <c r="E12" i="1"/>
  <c r="E7" i="1"/>
</calcChain>
</file>

<file path=xl/sharedStrings.xml><?xml version="1.0" encoding="utf-8"?>
<sst xmlns="http://schemas.openxmlformats.org/spreadsheetml/2006/main" count="62" uniqueCount="28">
  <si>
    <t>2-Year</t>
  </si>
  <si>
    <t>4-Year Associates</t>
  </si>
  <si>
    <t>Baccalaureate</t>
  </si>
  <si>
    <t>Masters</t>
  </si>
  <si>
    <t>Doctoral</t>
  </si>
  <si>
    <t>Institution Type</t>
  </si>
  <si>
    <t>Awards</t>
  </si>
  <si>
    <t>Declines</t>
  </si>
  <si>
    <t>Total Actions</t>
  </si>
  <si>
    <t xml:space="preserve">Percent </t>
  </si>
  <si>
    <t>Award Success</t>
  </si>
  <si>
    <t>Rate</t>
  </si>
  <si>
    <t>Tribal</t>
  </si>
  <si>
    <t>Totals:</t>
  </si>
  <si>
    <t>BIO Directorate 2002-2012</t>
  </si>
  <si>
    <t>Oberlin Group</t>
  </si>
  <si>
    <t>Non-Oberlin Group</t>
  </si>
  <si>
    <t>% Total Actions, Inst. Type</t>
  </si>
  <si>
    <t>Non-RUI</t>
  </si>
  <si>
    <t>RUI</t>
  </si>
  <si>
    <t>Percent Total Actions</t>
  </si>
  <si>
    <t>Award Success Rate</t>
  </si>
  <si>
    <t xml:space="preserve"> </t>
  </si>
  <si>
    <t>Subtotals:</t>
  </si>
  <si>
    <t>Table 15.  Award Success Rates For PUI, By Institution Type, Non-RUI vs. RUI Proposals;</t>
  </si>
  <si>
    <t>* Data for part of FY 2012, through February 29, 2012</t>
  </si>
  <si>
    <t>BIO Directorate 2002-2012*</t>
  </si>
  <si>
    <t xml:space="preserve">Table 13.  Award Success Rates For PUI, By Institution Type,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</si>
</sst>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</font>
    <font>
      <b/>
      <sz val="12"/>
      <color rgb="FF0000FF"/>
      <name val="Arial"/>
    </font>
    <font>
      <sz val="8"/>
      <name val="Calibri"/>
      <family val="2"/>
      <scheme val="minor"/>
    </font>
    <font>
      <sz val="12"/>
      <color indexed="8"/>
      <name val="Arial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9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indent="2"/>
    </xf>
    <xf numFmtId="0" fontId="6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/>
    <xf numFmtId="164" fontId="1" fillId="0" borderId="1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indent="2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164" fontId="2" fillId="0" borderId="23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indent="1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164" fontId="1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horizontal="left" vertical="center" indent="2"/>
    </xf>
    <xf numFmtId="0" fontId="1" fillId="0" borderId="19" xfId="0" applyFont="1" applyBorder="1" applyAlignment="1">
      <alignment horizontal="left" vertical="center" indent="2"/>
    </xf>
    <xf numFmtId="0" fontId="1" fillId="0" borderId="0" xfId="0" applyFont="1" applyBorder="1"/>
    <xf numFmtId="164" fontId="1" fillId="0" borderId="1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/>
    <xf numFmtId="3" fontId="2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indent="1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5"/>
  <sheetViews>
    <sheetView tabSelected="1" zoomScale="150" zoomScaleNormal="150" zoomScalePageLayoutView="150" workbookViewId="0">
      <selection sqref="A1:XFD1048576"/>
    </sheetView>
  </sheetViews>
  <sheetFormatPr baseColWidth="10" defaultRowHeight="15" x14ac:dyDescent="0"/>
  <cols>
    <col min="1" max="1" width="22.5" style="1" customWidth="1"/>
    <col min="2" max="2" width="10.83203125" style="1"/>
    <col min="3" max="3" width="11.33203125" style="1" customWidth="1"/>
    <col min="4" max="4" width="14.33203125" style="1" customWidth="1"/>
    <col min="5" max="5" width="15.5" style="1" customWidth="1"/>
    <col min="6" max="6" width="16.83203125" style="1" customWidth="1"/>
    <col min="7" max="7" width="27.1640625" style="1" customWidth="1"/>
    <col min="8" max="16384" width="10.83203125" style="1"/>
  </cols>
  <sheetData>
    <row r="1" spans="1:7" s="2" customFormat="1" ht="18" customHeight="1">
      <c r="A1" s="5" t="s">
        <v>27</v>
      </c>
    </row>
    <row r="2" spans="1:7" s="2" customFormat="1" ht="18" customHeight="1">
      <c r="A2" s="5" t="s">
        <v>26</v>
      </c>
    </row>
    <row r="3" spans="1:7" s="2" customFormat="1" ht="18" customHeight="1">
      <c r="A3" s="5"/>
    </row>
    <row r="4" spans="1:7" s="3" customFormat="1" ht="18" customHeight="1" thickBot="1"/>
    <row r="5" spans="1:7" s="4" customFormat="1" ht="20" customHeight="1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7" s="4" customFormat="1" ht="20" customHeight="1" thickBot="1">
      <c r="A6" s="12"/>
      <c r="B6" s="13"/>
      <c r="C6" s="14"/>
      <c r="D6" s="13"/>
      <c r="E6" s="14" t="s">
        <v>8</v>
      </c>
      <c r="F6" s="15" t="s">
        <v>11</v>
      </c>
    </row>
    <row r="7" spans="1:7" s="3" customFormat="1" ht="20" customHeight="1">
      <c r="A7" s="7" t="s">
        <v>0</v>
      </c>
      <c r="B7" s="17">
        <v>0</v>
      </c>
      <c r="C7" s="17">
        <v>15</v>
      </c>
      <c r="D7" s="17">
        <f>B7+C7</f>
        <v>15</v>
      </c>
      <c r="E7" s="18">
        <f t="shared" ref="E7:E12" si="0">D7/$D$13</f>
        <v>3.2786885245901639E-3</v>
      </c>
      <c r="F7" s="18">
        <f>B7/D7</f>
        <v>0</v>
      </c>
    </row>
    <row r="8" spans="1:7" s="3" customFormat="1" ht="20" customHeight="1">
      <c r="A8" s="6" t="s">
        <v>1</v>
      </c>
      <c r="B8" s="19">
        <v>1</v>
      </c>
      <c r="C8" s="19">
        <v>8</v>
      </c>
      <c r="D8" s="19">
        <f t="shared" ref="D8:D13" si="1">B8+C8</f>
        <v>9</v>
      </c>
      <c r="E8" s="20">
        <f t="shared" si="0"/>
        <v>1.9672131147540984E-3</v>
      </c>
      <c r="F8" s="20">
        <f t="shared" ref="F8:F12" si="2">B8/D8</f>
        <v>0.1111111111111111</v>
      </c>
    </row>
    <row r="9" spans="1:7" s="3" customFormat="1" ht="20" customHeight="1">
      <c r="A9" s="6" t="s">
        <v>2</v>
      </c>
      <c r="B9" s="19">
        <v>294</v>
      </c>
      <c r="C9" s="19">
        <v>1153</v>
      </c>
      <c r="D9" s="19">
        <f t="shared" si="1"/>
        <v>1447</v>
      </c>
      <c r="E9" s="20">
        <f t="shared" si="0"/>
        <v>0.31628415300546447</v>
      </c>
      <c r="F9" s="20">
        <f t="shared" si="2"/>
        <v>0.20317899101589496</v>
      </c>
    </row>
    <row r="10" spans="1:7" s="3" customFormat="1" ht="20" customHeight="1">
      <c r="A10" s="6" t="s">
        <v>3</v>
      </c>
      <c r="B10" s="19">
        <v>380</v>
      </c>
      <c r="C10" s="19">
        <v>2534</v>
      </c>
      <c r="D10" s="19">
        <f t="shared" si="1"/>
        <v>2914</v>
      </c>
      <c r="E10" s="20">
        <f t="shared" si="0"/>
        <v>0.63693989071038248</v>
      </c>
      <c r="F10" s="20">
        <f t="shared" si="2"/>
        <v>0.13040494166094715</v>
      </c>
    </row>
    <row r="11" spans="1:7" s="3" customFormat="1" ht="20" customHeight="1">
      <c r="A11" s="6" t="s">
        <v>4</v>
      </c>
      <c r="B11" s="19">
        <v>18</v>
      </c>
      <c r="C11" s="19">
        <v>160</v>
      </c>
      <c r="D11" s="19">
        <f t="shared" si="1"/>
        <v>178</v>
      </c>
      <c r="E11" s="20">
        <f t="shared" si="0"/>
        <v>3.890710382513661E-2</v>
      </c>
      <c r="F11" s="20">
        <f t="shared" si="2"/>
        <v>0.10112359550561797</v>
      </c>
    </row>
    <row r="12" spans="1:7" s="3" customFormat="1" ht="20" customHeight="1">
      <c r="A12" s="6" t="s">
        <v>12</v>
      </c>
      <c r="B12" s="19">
        <v>2</v>
      </c>
      <c r="C12" s="19">
        <v>10</v>
      </c>
      <c r="D12" s="19">
        <f t="shared" si="1"/>
        <v>12</v>
      </c>
      <c r="E12" s="20">
        <f t="shared" si="0"/>
        <v>2.6229508196721311E-3</v>
      </c>
      <c r="F12" s="20">
        <f t="shared" si="2"/>
        <v>0.16666666666666666</v>
      </c>
    </row>
    <row r="13" spans="1:7" s="3" customFormat="1" ht="20" customHeight="1">
      <c r="A13" s="16" t="s">
        <v>13</v>
      </c>
      <c r="B13" s="4">
        <f>SUM(B7:B12)</f>
        <v>695</v>
      </c>
      <c r="C13" s="4">
        <f>SUM(C7:C12)</f>
        <v>3880</v>
      </c>
      <c r="D13" s="4">
        <f t="shared" si="1"/>
        <v>4575</v>
      </c>
      <c r="F13" s="22">
        <f>B13/D13</f>
        <v>0.15191256830601094</v>
      </c>
    </row>
    <row r="14" spans="1:7" s="3" customFormat="1" ht="20" customHeight="1">
      <c r="A14" s="16"/>
      <c r="B14" s="4"/>
      <c r="C14" s="4"/>
      <c r="D14" s="4"/>
      <c r="F14" s="22"/>
    </row>
    <row r="15" spans="1:7" s="3" customFormat="1" ht="18" customHeight="1">
      <c r="A15" s="25" t="s">
        <v>15</v>
      </c>
      <c r="G15" s="23" t="s">
        <v>17</v>
      </c>
    </row>
    <row r="16" spans="1:7" s="3" customFormat="1" ht="18" customHeight="1">
      <c r="A16" s="24" t="s">
        <v>2</v>
      </c>
      <c r="B16" s="19">
        <v>243</v>
      </c>
      <c r="C16" s="19">
        <v>816</v>
      </c>
      <c r="D16" s="19">
        <f t="shared" ref="D16:D17" si="3">B16+C16</f>
        <v>1059</v>
      </c>
      <c r="E16" s="20">
        <f>D16/$D$13</f>
        <v>0.23147540983606557</v>
      </c>
      <c r="F16" s="20">
        <f t="shared" ref="F16:F17" si="4">B16/D16</f>
        <v>0.22946175637393768</v>
      </c>
      <c r="G16" s="21">
        <f>D16/D9</f>
        <v>0.73185901865929515</v>
      </c>
    </row>
    <row r="17" spans="1:7" s="3" customFormat="1" ht="18" customHeight="1">
      <c r="A17" s="24" t="s">
        <v>3</v>
      </c>
      <c r="B17" s="19">
        <v>2</v>
      </c>
      <c r="C17" s="19">
        <v>14</v>
      </c>
      <c r="D17" s="19">
        <f t="shared" si="3"/>
        <v>16</v>
      </c>
      <c r="E17" s="20">
        <f>D17/$D$13</f>
        <v>3.4972677595628415E-3</v>
      </c>
      <c r="F17" s="20">
        <f t="shared" si="4"/>
        <v>0.125</v>
      </c>
      <c r="G17" s="21">
        <f>D17/D10</f>
        <v>5.4907343857240904E-3</v>
      </c>
    </row>
    <row r="18" spans="1:7" s="3" customFormat="1" ht="18" customHeight="1">
      <c r="B18" s="4">
        <f>B16+B17</f>
        <v>245</v>
      </c>
      <c r="C18" s="4">
        <f t="shared" ref="C18:D18" si="5">C16+C17</f>
        <v>830</v>
      </c>
      <c r="D18" s="4">
        <f t="shared" si="5"/>
        <v>1075</v>
      </c>
      <c r="G18" s="21"/>
    </row>
    <row r="19" spans="1:7">
      <c r="G19" s="21"/>
    </row>
    <row r="20" spans="1:7" s="3" customFormat="1" ht="18" customHeight="1">
      <c r="A20" s="25" t="s">
        <v>16</v>
      </c>
      <c r="G20" s="21"/>
    </row>
    <row r="21" spans="1:7" s="3" customFormat="1" ht="18" customHeight="1">
      <c r="A21" s="24" t="s">
        <v>2</v>
      </c>
      <c r="B21" s="19">
        <f t="shared" ref="B21:D22" si="6">B9-B16</f>
        <v>51</v>
      </c>
      <c r="C21" s="19">
        <f t="shared" si="6"/>
        <v>337</v>
      </c>
      <c r="D21" s="19">
        <f t="shared" si="6"/>
        <v>388</v>
      </c>
      <c r="E21" s="20">
        <f>D21/$D$13</f>
        <v>8.4808743169398904E-2</v>
      </c>
      <c r="F21" s="20">
        <f t="shared" ref="F21:F22" si="7">B21/D21</f>
        <v>0.13144329896907217</v>
      </c>
      <c r="G21" s="21">
        <f>D21/D9</f>
        <v>0.26814098134070491</v>
      </c>
    </row>
    <row r="22" spans="1:7" s="3" customFormat="1" ht="18" customHeight="1">
      <c r="A22" s="24" t="s">
        <v>3</v>
      </c>
      <c r="B22" s="19">
        <f t="shared" si="6"/>
        <v>378</v>
      </c>
      <c r="C22" s="19">
        <f t="shared" si="6"/>
        <v>2520</v>
      </c>
      <c r="D22" s="19">
        <f t="shared" si="6"/>
        <v>2898</v>
      </c>
      <c r="E22" s="20">
        <f>D22/$D$13</f>
        <v>0.63344262295081966</v>
      </c>
      <c r="F22" s="20">
        <f t="shared" si="7"/>
        <v>0.13043478260869565</v>
      </c>
      <c r="G22" s="21">
        <f>D22/D10</f>
        <v>0.99450926561427588</v>
      </c>
    </row>
    <row r="23" spans="1:7" s="3" customFormat="1" ht="18" customHeight="1">
      <c r="B23" s="4">
        <f>B21+B22</f>
        <v>429</v>
      </c>
      <c r="C23" s="4">
        <f t="shared" ref="C23" si="8">C21+C22</f>
        <v>2857</v>
      </c>
      <c r="D23" s="4">
        <f t="shared" ref="D23" si="9">D21+D22</f>
        <v>3286</v>
      </c>
    </row>
    <row r="25" spans="1:7">
      <c r="A25" s="77" t="s">
        <v>25</v>
      </c>
    </row>
  </sheetData>
  <phoneticPr fontId="7" type="noConversion"/>
  <printOptions horizontalCentered="1" verticalCentered="1"/>
  <pageMargins left="0.75" right="0.75" top="1" bottom="1" header="0.5" footer="0.5"/>
  <pageSetup scale="9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2"/>
  <sheetViews>
    <sheetView topLeftCell="A3" zoomScale="125" zoomScaleNormal="125" zoomScalePageLayoutView="125" workbookViewId="0">
      <selection activeCell="F24" sqref="F24"/>
    </sheetView>
  </sheetViews>
  <sheetFormatPr baseColWidth="10" defaultRowHeight="15" x14ac:dyDescent="0"/>
  <cols>
    <col min="1" max="1" width="22" style="1" customWidth="1"/>
    <col min="2" max="2" width="10.33203125" style="1" customWidth="1"/>
    <col min="3" max="3" width="9.5" style="1" customWidth="1"/>
    <col min="4" max="4" width="10.6640625" style="1" customWidth="1"/>
    <col min="5" max="5" width="9.83203125" style="1" customWidth="1"/>
    <col min="6" max="6" width="11.33203125" style="1" customWidth="1"/>
    <col min="7" max="7" width="8.6640625" style="1" customWidth="1"/>
    <col min="8" max="9" width="12.1640625" style="1" customWidth="1"/>
    <col min="10" max="10" width="11.33203125" style="1" customWidth="1"/>
    <col min="11" max="11" width="12.5" style="1" customWidth="1"/>
    <col min="12" max="12" width="12.1640625" style="1" customWidth="1"/>
    <col min="13" max="13" width="14.1640625" style="1" customWidth="1"/>
    <col min="14" max="16384" width="10.83203125" style="1"/>
  </cols>
  <sheetData>
    <row r="1" spans="1:13" s="2" customFormat="1" ht="18" customHeight="1">
      <c r="A1" s="5" t="s">
        <v>24</v>
      </c>
    </row>
    <row r="2" spans="1:13" s="2" customFormat="1" ht="18" customHeight="1">
      <c r="A2" s="5" t="s">
        <v>14</v>
      </c>
    </row>
    <row r="3" spans="1:13" s="3" customFormat="1" ht="18" customHeight="1" thickBot="1"/>
    <row r="4" spans="1:13" s="26" customFormat="1" ht="20" customHeight="1">
      <c r="A4" s="30" t="s">
        <v>5</v>
      </c>
      <c r="B4" s="31" t="s">
        <v>6</v>
      </c>
      <c r="C4" s="32"/>
      <c r="D4" s="31" t="s">
        <v>7</v>
      </c>
      <c r="E4" s="32"/>
      <c r="F4" s="33" t="s">
        <v>8</v>
      </c>
      <c r="G4" s="32"/>
      <c r="H4" s="34" t="s">
        <v>20</v>
      </c>
      <c r="I4" s="44"/>
      <c r="J4" s="50" t="s">
        <v>21</v>
      </c>
      <c r="K4" s="35"/>
    </row>
    <row r="5" spans="1:13" s="26" customFormat="1" ht="20" customHeight="1" thickBot="1">
      <c r="A5" s="69"/>
      <c r="B5" s="67" t="s">
        <v>18</v>
      </c>
      <c r="C5" s="67" t="s">
        <v>19</v>
      </c>
      <c r="D5" s="67" t="s">
        <v>18</v>
      </c>
      <c r="E5" s="67" t="s">
        <v>19</v>
      </c>
      <c r="F5" s="67" t="s">
        <v>18</v>
      </c>
      <c r="G5" s="67" t="s">
        <v>19</v>
      </c>
      <c r="H5" s="67" t="s">
        <v>18</v>
      </c>
      <c r="I5" s="68" t="s">
        <v>19</v>
      </c>
      <c r="J5" s="38" t="s">
        <v>18</v>
      </c>
      <c r="K5" s="36" t="s">
        <v>19</v>
      </c>
    </row>
    <row r="6" spans="1:13" s="3" customFormat="1" ht="20" customHeight="1">
      <c r="A6" s="56" t="s">
        <v>0</v>
      </c>
      <c r="B6" s="70">
        <v>0</v>
      </c>
      <c r="C6" s="70">
        <v>0</v>
      </c>
      <c r="D6" s="70">
        <v>11</v>
      </c>
      <c r="E6" s="70">
        <v>4</v>
      </c>
      <c r="F6" s="70">
        <f>B6+D6</f>
        <v>11</v>
      </c>
      <c r="G6" s="70">
        <f>C6+E6</f>
        <v>4</v>
      </c>
      <c r="H6" s="57">
        <f t="shared" ref="H6:H11" si="0">F6/$F$12</f>
        <v>4.2242703533026116E-3</v>
      </c>
      <c r="I6" s="58">
        <f>G6/$G$12</f>
        <v>2.0232675771370764E-3</v>
      </c>
      <c r="J6" s="66">
        <f>B6/F6</f>
        <v>0</v>
      </c>
      <c r="K6" s="58">
        <f>C6/G6</f>
        <v>0</v>
      </c>
      <c r="L6" s="3" t="s">
        <v>22</v>
      </c>
    </row>
    <row r="7" spans="1:13" s="3" customFormat="1" ht="20" customHeight="1">
      <c r="A7" s="59" t="s">
        <v>1</v>
      </c>
      <c r="B7" s="71">
        <v>0</v>
      </c>
      <c r="C7" s="71">
        <v>1</v>
      </c>
      <c r="D7" s="71">
        <v>5</v>
      </c>
      <c r="E7" s="71">
        <v>3</v>
      </c>
      <c r="F7" s="71">
        <f t="shared" ref="F7:G12" si="1">B7+D7</f>
        <v>5</v>
      </c>
      <c r="G7" s="71">
        <f>C7+E7</f>
        <v>4</v>
      </c>
      <c r="H7" s="20">
        <f t="shared" si="0"/>
        <v>1.9201228878648233E-3</v>
      </c>
      <c r="I7" s="40">
        <f t="shared" ref="I7:I11" si="2">G7/$G$12</f>
        <v>2.0232675771370764E-3</v>
      </c>
      <c r="J7" s="48">
        <f t="shared" ref="J7:J11" si="3">B7/F7</f>
        <v>0</v>
      </c>
      <c r="K7" s="40">
        <f t="shared" ref="K7:K12" si="4">C7/G7</f>
        <v>0.25</v>
      </c>
    </row>
    <row r="8" spans="1:13" s="3" customFormat="1" ht="20" customHeight="1">
      <c r="A8" s="59" t="s">
        <v>2</v>
      </c>
      <c r="B8" s="71">
        <v>70</v>
      </c>
      <c r="C8" s="71">
        <v>224</v>
      </c>
      <c r="D8" s="71">
        <v>541</v>
      </c>
      <c r="E8" s="71">
        <v>618</v>
      </c>
      <c r="F8" s="71">
        <f t="shared" si="1"/>
        <v>611</v>
      </c>
      <c r="G8" s="71">
        <f>C8+E8</f>
        <v>842</v>
      </c>
      <c r="H8" s="20">
        <f t="shared" si="0"/>
        <v>0.23463901689708141</v>
      </c>
      <c r="I8" s="40">
        <f t="shared" si="2"/>
        <v>0.42589782498735457</v>
      </c>
      <c r="J8" s="48">
        <f t="shared" si="3"/>
        <v>0.11456628477905073</v>
      </c>
      <c r="K8" s="40">
        <f t="shared" si="4"/>
        <v>0.26603325415676959</v>
      </c>
    </row>
    <row r="9" spans="1:13" s="3" customFormat="1" ht="20" customHeight="1">
      <c r="A9" s="59" t="s">
        <v>3</v>
      </c>
      <c r="B9" s="71">
        <v>199</v>
      </c>
      <c r="C9" s="71">
        <v>181</v>
      </c>
      <c r="D9" s="71">
        <v>1597</v>
      </c>
      <c r="E9" s="71">
        <v>937</v>
      </c>
      <c r="F9" s="71">
        <f t="shared" si="1"/>
        <v>1796</v>
      </c>
      <c r="G9" s="71">
        <f>C9+E9</f>
        <v>1118</v>
      </c>
      <c r="H9" s="20">
        <f t="shared" si="0"/>
        <v>0.68970814132104452</v>
      </c>
      <c r="I9" s="40">
        <f t="shared" si="2"/>
        <v>0.56550328780981285</v>
      </c>
      <c r="J9" s="48">
        <f t="shared" si="3"/>
        <v>0.11080178173719377</v>
      </c>
      <c r="K9" s="40">
        <f t="shared" si="4"/>
        <v>0.16189624329159213</v>
      </c>
    </row>
    <row r="10" spans="1:13" s="3" customFormat="1" ht="20" customHeight="1">
      <c r="A10" s="59" t="s">
        <v>4</v>
      </c>
      <c r="B10" s="71">
        <v>15</v>
      </c>
      <c r="C10" s="71">
        <v>3</v>
      </c>
      <c r="D10" s="71">
        <v>156</v>
      </c>
      <c r="E10" s="71">
        <v>4</v>
      </c>
      <c r="F10" s="71">
        <f t="shared" si="1"/>
        <v>171</v>
      </c>
      <c r="G10" s="71">
        <f>C10+E10</f>
        <v>7</v>
      </c>
      <c r="H10" s="20">
        <f t="shared" si="0"/>
        <v>6.5668202764976952E-2</v>
      </c>
      <c r="I10" s="40">
        <f t="shared" si="2"/>
        <v>3.5407182599898838E-3</v>
      </c>
      <c r="J10" s="48">
        <f t="shared" si="3"/>
        <v>8.771929824561403E-2</v>
      </c>
      <c r="K10" s="40">
        <f t="shared" si="4"/>
        <v>0.42857142857142855</v>
      </c>
    </row>
    <row r="11" spans="1:13" s="3" customFormat="1" ht="20" customHeight="1" thickBot="1">
      <c r="A11" s="60" t="s">
        <v>12</v>
      </c>
      <c r="B11" s="72">
        <v>2</v>
      </c>
      <c r="C11" s="72">
        <v>0</v>
      </c>
      <c r="D11" s="72">
        <v>8</v>
      </c>
      <c r="E11" s="72">
        <v>2</v>
      </c>
      <c r="F11" s="72">
        <f t="shared" si="1"/>
        <v>10</v>
      </c>
      <c r="G11" s="72">
        <f>C11+E11</f>
        <v>2</v>
      </c>
      <c r="H11" s="61">
        <f t="shared" si="0"/>
        <v>3.8402457757296467E-3</v>
      </c>
      <c r="I11" s="43">
        <f t="shared" si="2"/>
        <v>1.0116337885685382E-3</v>
      </c>
      <c r="J11" s="49">
        <f t="shared" si="3"/>
        <v>0.2</v>
      </c>
      <c r="K11" s="43">
        <f t="shared" si="4"/>
        <v>0</v>
      </c>
    </row>
    <row r="12" spans="1:13" s="3" customFormat="1" ht="20" customHeight="1" thickBot="1">
      <c r="A12" s="29" t="s">
        <v>13</v>
      </c>
      <c r="B12" s="73">
        <f>SUM(B6:B11)</f>
        <v>286</v>
      </c>
      <c r="C12" s="73">
        <f>SUM(C6:C11)</f>
        <v>409</v>
      </c>
      <c r="D12" s="73">
        <f>SUM(D6:D11)</f>
        <v>2318</v>
      </c>
      <c r="E12" s="73">
        <f>SUM(E6:E11)</f>
        <v>1568</v>
      </c>
      <c r="F12" s="73">
        <f t="shared" si="1"/>
        <v>2604</v>
      </c>
      <c r="G12" s="73">
        <f t="shared" si="1"/>
        <v>1977</v>
      </c>
      <c r="J12" s="54">
        <f>B12/F12</f>
        <v>0.1098310291858679</v>
      </c>
      <c r="K12" s="53">
        <f t="shared" si="4"/>
        <v>0.20687910976226606</v>
      </c>
    </row>
    <row r="13" spans="1:13" s="3" customFormat="1" ht="20" customHeight="1">
      <c r="A13" s="16"/>
      <c r="B13" s="73"/>
      <c r="C13" s="73"/>
      <c r="D13" s="73"/>
      <c r="E13" s="73"/>
      <c r="F13" s="73"/>
      <c r="G13" s="73"/>
      <c r="J13" s="28"/>
      <c r="K13" s="51"/>
      <c r="L13" s="45" t="s">
        <v>17</v>
      </c>
      <c r="M13" s="37"/>
    </row>
    <row r="14" spans="1:13" s="3" customFormat="1" ht="18" customHeight="1" thickBot="1">
      <c r="A14" s="25" t="s">
        <v>15</v>
      </c>
      <c r="B14" s="74"/>
      <c r="C14" s="74"/>
      <c r="D14" s="74"/>
      <c r="E14" s="74"/>
      <c r="F14" s="74"/>
      <c r="G14" s="74"/>
      <c r="J14" s="62"/>
      <c r="K14" s="41"/>
      <c r="L14" s="46" t="s">
        <v>18</v>
      </c>
      <c r="M14" s="36" t="s">
        <v>19</v>
      </c>
    </row>
    <row r="15" spans="1:13" s="3" customFormat="1" ht="18" customHeight="1">
      <c r="A15" s="63" t="s">
        <v>2</v>
      </c>
      <c r="B15" s="70">
        <v>48</v>
      </c>
      <c r="C15" s="70">
        <v>176</v>
      </c>
      <c r="D15" s="70">
        <v>278</v>
      </c>
      <c r="E15" s="70">
        <v>441</v>
      </c>
      <c r="F15" s="70">
        <f>B15+D15</f>
        <v>326</v>
      </c>
      <c r="G15" s="70">
        <f>C15+E15</f>
        <v>617</v>
      </c>
      <c r="H15" s="57">
        <f>F15/$F$12</f>
        <v>0.12519201228878649</v>
      </c>
      <c r="I15" s="58">
        <f>G15/$G$12</f>
        <v>0.31208902377339404</v>
      </c>
      <c r="J15" s="66">
        <f t="shared" ref="J15:J17" si="5">B15/F15</f>
        <v>0.14723926380368099</v>
      </c>
      <c r="K15" s="58">
        <f>C15/G15</f>
        <v>0.28525121555915722</v>
      </c>
      <c r="L15" s="47">
        <f>F15/F8</f>
        <v>0.53355155482815053</v>
      </c>
      <c r="M15" s="39">
        <f>G15/G8</f>
        <v>0.73277909738717339</v>
      </c>
    </row>
    <row r="16" spans="1:13" s="3" customFormat="1" ht="18" customHeight="1" thickBot="1">
      <c r="A16" s="64" t="s">
        <v>3</v>
      </c>
      <c r="B16" s="72">
        <v>0</v>
      </c>
      <c r="C16" s="72">
        <v>2</v>
      </c>
      <c r="D16" s="72">
        <v>2</v>
      </c>
      <c r="E16" s="72">
        <v>11</v>
      </c>
      <c r="F16" s="72">
        <f>B16+D16</f>
        <v>2</v>
      </c>
      <c r="G16" s="72">
        <f>C16+E16</f>
        <v>13</v>
      </c>
      <c r="H16" s="61">
        <f>F16/$F$12</f>
        <v>7.6804915514592934E-4</v>
      </c>
      <c r="I16" s="43">
        <f>G16/$G$12</f>
        <v>6.5756196256954984E-3</v>
      </c>
      <c r="J16" s="49">
        <f t="shared" si="5"/>
        <v>0</v>
      </c>
      <c r="K16" s="43">
        <f>C16/G16</f>
        <v>0.15384615384615385</v>
      </c>
      <c r="L16" s="48">
        <f>F16/F9</f>
        <v>1.1135857461024498E-3</v>
      </c>
      <c r="M16" s="40">
        <f>G16/G9</f>
        <v>1.1627906976744186E-2</v>
      </c>
    </row>
    <row r="17" spans="1:13" s="3" customFormat="1" ht="18" customHeight="1" thickBot="1">
      <c r="A17" s="29" t="s">
        <v>23</v>
      </c>
      <c r="B17" s="73">
        <f>B15+B16</f>
        <v>48</v>
      </c>
      <c r="C17" s="73">
        <f>C15+C16</f>
        <v>178</v>
      </c>
      <c r="D17" s="73">
        <f t="shared" ref="D17:G17" si="6">D15+D16</f>
        <v>280</v>
      </c>
      <c r="E17" s="73">
        <f t="shared" si="6"/>
        <v>452</v>
      </c>
      <c r="F17" s="73">
        <f t="shared" si="6"/>
        <v>328</v>
      </c>
      <c r="G17" s="73">
        <f t="shared" si="6"/>
        <v>630</v>
      </c>
      <c r="J17" s="54">
        <f t="shared" si="5"/>
        <v>0.14634146341463414</v>
      </c>
      <c r="K17" s="53">
        <f>C17/G17</f>
        <v>0.28253968253968254</v>
      </c>
      <c r="L17" s="27"/>
      <c r="M17" s="41"/>
    </row>
    <row r="18" spans="1:13">
      <c r="B18" s="75"/>
      <c r="C18" s="75"/>
      <c r="D18" s="75"/>
      <c r="E18" s="75"/>
      <c r="F18" s="75"/>
      <c r="G18" s="75"/>
      <c r="J18" s="65"/>
      <c r="K18" s="42"/>
      <c r="L18" s="27"/>
      <c r="M18" s="42"/>
    </row>
    <row r="19" spans="1:13" s="3" customFormat="1" ht="18" customHeight="1" thickBot="1">
      <c r="A19" s="25" t="s">
        <v>16</v>
      </c>
      <c r="B19" s="74"/>
      <c r="C19" s="74"/>
      <c r="D19" s="74"/>
      <c r="E19" s="74"/>
      <c r="F19" s="74"/>
      <c r="G19" s="74"/>
      <c r="J19" s="62"/>
      <c r="K19" s="41"/>
      <c r="L19" s="27"/>
      <c r="M19" s="41"/>
    </row>
    <row r="20" spans="1:13" s="3" customFormat="1" ht="18" customHeight="1">
      <c r="A20" s="63" t="s">
        <v>2</v>
      </c>
      <c r="B20" s="70">
        <f t="shared" ref="B20:D21" si="7">B8-B15</f>
        <v>22</v>
      </c>
      <c r="C20" s="70">
        <f>C8-C15</f>
        <v>48</v>
      </c>
      <c r="D20" s="70">
        <f t="shared" si="7"/>
        <v>263</v>
      </c>
      <c r="E20" s="70">
        <f>E8-E15</f>
        <v>177</v>
      </c>
      <c r="F20" s="70">
        <f>B20+D20</f>
        <v>285</v>
      </c>
      <c r="G20" s="70">
        <f>C20+E20</f>
        <v>225</v>
      </c>
      <c r="H20" s="57">
        <f>F20/$F$12</f>
        <v>0.10944700460829493</v>
      </c>
      <c r="I20" s="58">
        <f>G20/$G$12</f>
        <v>0.11380880121396054</v>
      </c>
      <c r="J20" s="66">
        <f t="shared" ref="J20:J21" si="8">B20/F20</f>
        <v>7.7192982456140355E-2</v>
      </c>
      <c r="K20" s="58">
        <f>C20/G20</f>
        <v>0.21333333333333335</v>
      </c>
      <c r="L20" s="48">
        <f>F20/F8</f>
        <v>0.46644844517184941</v>
      </c>
      <c r="M20" s="40">
        <f>G20/G8</f>
        <v>0.26722090261282661</v>
      </c>
    </row>
    <row r="21" spans="1:13" s="3" customFormat="1" ht="18" customHeight="1" thickBot="1">
      <c r="A21" s="64" t="s">
        <v>3</v>
      </c>
      <c r="B21" s="72">
        <f t="shared" si="7"/>
        <v>199</v>
      </c>
      <c r="C21" s="72">
        <f>C9-C16</f>
        <v>179</v>
      </c>
      <c r="D21" s="72">
        <f t="shared" si="7"/>
        <v>1595</v>
      </c>
      <c r="E21" s="72">
        <f>E9-E16</f>
        <v>926</v>
      </c>
      <c r="F21" s="72">
        <f>B21+D21</f>
        <v>1794</v>
      </c>
      <c r="G21" s="72">
        <f>C21+E21</f>
        <v>1105</v>
      </c>
      <c r="H21" s="61">
        <f>F21/$F$12</f>
        <v>0.68894009216589858</v>
      </c>
      <c r="I21" s="43">
        <f>G21/$G$12</f>
        <v>0.55892766818411732</v>
      </c>
      <c r="J21" s="49">
        <f t="shared" si="8"/>
        <v>0.1109253065774805</v>
      </c>
      <c r="K21" s="43">
        <f>C21/G21</f>
        <v>0.16199095022624435</v>
      </c>
      <c r="L21" s="49">
        <f>F21/F9</f>
        <v>0.99888641425389757</v>
      </c>
      <c r="M21" s="43">
        <f>G21/G9</f>
        <v>0.98837209302325579</v>
      </c>
    </row>
    <row r="22" spans="1:13" s="3" customFormat="1" ht="18" customHeight="1" thickBot="1">
      <c r="A22" s="29" t="s">
        <v>23</v>
      </c>
      <c r="B22" s="73">
        <f>B20+B21</f>
        <v>221</v>
      </c>
      <c r="C22" s="73">
        <f>C20+C21</f>
        <v>227</v>
      </c>
      <c r="D22" s="73">
        <f t="shared" ref="D22:F22" si="9">D20+D21</f>
        <v>1858</v>
      </c>
      <c r="E22" s="73">
        <f t="shared" si="9"/>
        <v>1103</v>
      </c>
      <c r="F22" s="73">
        <f t="shared" si="9"/>
        <v>2079</v>
      </c>
      <c r="G22" s="76">
        <f>C22+E22</f>
        <v>1330</v>
      </c>
      <c r="J22" s="55">
        <f t="shared" ref="J22" si="10">B22/F22</f>
        <v>0.1063011063011063</v>
      </c>
      <c r="K22" s="52">
        <f>C22/G22</f>
        <v>0.17067669172932332</v>
      </c>
    </row>
  </sheetData>
  <phoneticPr fontId="7" type="noConversion"/>
  <printOptions horizontalCentered="1" verticalCentered="1"/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PUI, Inst Type</vt:lpstr>
      <vt:lpstr>PUI, Inst Type, RUI v Non-RUI</vt:lpstr>
    </vt:vector>
  </TitlesOfParts>
  <Company>Goucher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Computing Services</dc:creator>
  <cp:lastModifiedBy>Information Technology</cp:lastModifiedBy>
  <cp:lastPrinted>2013-03-18T17:54:36Z</cp:lastPrinted>
  <dcterms:created xsi:type="dcterms:W3CDTF">2013-02-15T15:10:39Z</dcterms:created>
  <dcterms:modified xsi:type="dcterms:W3CDTF">2013-04-08T18:51:23Z</dcterms:modified>
</cp:coreProperties>
</file>